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18-050-231-UR_Uzel Ostrava\!!!ZAMER_PROJEKTU\2020-03-17_k_pripominkam\2_cast_PRILOHY\priloha_B_Ekonomicke_hodnoceni\"/>
    </mc:Choice>
  </mc:AlternateContent>
  <bookViews>
    <workbookView xWindow="0" yWindow="0" windowWidth="13875" windowHeight="13500"/>
  </bookViews>
  <sheets>
    <sheet name="var_BP_v_case" sheetId="1" r:id="rId1"/>
  </sheets>
  <definedNames>
    <definedName name="_xlnm._FilterDatabase" localSheetId="0" hidden="1">var_BP_v_case!$B$4:$L$219</definedName>
    <definedName name="_xlnm.Print_Area" localSheetId="0">var_BP_v_case!$A$1:$L$219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04" i="1" l="1"/>
  <c r="A187" i="1"/>
  <c r="A170" i="1"/>
  <c r="A153" i="1"/>
  <c r="A136" i="1"/>
  <c r="A97" i="1"/>
  <c r="A80" i="1"/>
  <c r="A59" i="1"/>
  <c r="A36" i="1"/>
  <c r="A19" i="1"/>
  <c r="A2" i="1"/>
  <c r="A131" i="1" l="1"/>
  <c r="A132" i="1" s="1"/>
  <c r="A128" i="1"/>
  <c r="A129" i="1" s="1"/>
  <c r="A125" i="1"/>
  <c r="A126" i="1" s="1"/>
  <c r="A122" i="1"/>
  <c r="A123" i="1" s="1"/>
  <c r="A119" i="1"/>
  <c r="A120" i="1" s="1"/>
  <c r="A116" i="1"/>
  <c r="A117" i="1" s="1"/>
  <c r="A113" i="1"/>
  <c r="A114" i="1" s="1"/>
  <c r="A110" i="1"/>
  <c r="A111" i="1" s="1"/>
  <c r="A107" i="1"/>
  <c r="A108" i="1" s="1"/>
  <c r="A104" i="1"/>
  <c r="A105" i="1" s="1"/>
  <c r="A101" i="1"/>
  <c r="A102" i="1" s="1"/>
  <c r="C202" i="1" l="1"/>
  <c r="C17" i="1"/>
  <c r="C151" i="1"/>
  <c r="C34" i="1"/>
  <c r="C185" i="1"/>
  <c r="C168" i="1"/>
  <c r="C219" i="1"/>
  <c r="C222" i="1" l="1"/>
  <c r="I202" i="1" l="1"/>
  <c r="L168" i="1"/>
  <c r="F202" i="1"/>
  <c r="F34" i="1"/>
  <c r="I151" i="1"/>
  <c r="L202" i="1"/>
  <c r="I185" i="1"/>
  <c r="F168" i="1"/>
  <c r="F17" i="1"/>
  <c r="I219" i="1"/>
  <c r="L17" i="1"/>
  <c r="L151" i="1"/>
  <c r="F185" i="1"/>
  <c r="L185" i="1"/>
  <c r="I17" i="1"/>
  <c r="F219" i="1"/>
  <c r="I34" i="1"/>
  <c r="L34" i="1"/>
  <c r="I168" i="1"/>
  <c r="L219" i="1"/>
  <c r="F151" i="1"/>
  <c r="I222" i="1" l="1"/>
  <c r="L222" i="1"/>
  <c r="F222" i="1"/>
  <c r="L223" i="1" l="1"/>
  <c r="L225" i="1"/>
  <c r="L227" i="1" l="1"/>
</calcChain>
</file>

<file path=xl/sharedStrings.xml><?xml version="1.0" encoding="utf-8"?>
<sst xmlns="http://schemas.openxmlformats.org/spreadsheetml/2006/main" count="402" uniqueCount="49">
  <si>
    <t>Reinvestice v rámci varianty bez projektu</t>
  </si>
  <si>
    <t>Reinvestice</t>
  </si>
  <si>
    <t>Rok</t>
  </si>
  <si>
    <t>tis. Kč</t>
  </si>
  <si>
    <t>Zabezpečovací zařízení</t>
  </si>
  <si>
    <t>Sdělovací zařízení</t>
  </si>
  <si>
    <t>Silnoproudé rozvody a zařízení</t>
  </si>
  <si>
    <t>Železniční svršek</t>
  </si>
  <si>
    <t>Železniční spodek</t>
  </si>
  <si>
    <t>Mosty, propustky, zdi</t>
  </si>
  <si>
    <t>Přejezdové konstrukce</t>
  </si>
  <si>
    <t>Nástupiště</t>
  </si>
  <si>
    <t>Trakce</t>
  </si>
  <si>
    <t>Inženýrské sítě</t>
  </si>
  <si>
    <t>Pozemní stavby</t>
  </si>
  <si>
    <t>Objekty ochrany životního prostředí</t>
  </si>
  <si>
    <t>Celkem</t>
  </si>
  <si>
    <t>CÚ 2020, v tis. Kč</t>
  </si>
  <si>
    <t>Dílčí opravy</t>
  </si>
  <si>
    <t>mimo ref. období</t>
  </si>
  <si>
    <t>2025-2054</t>
  </si>
  <si>
    <t>2040-2054</t>
  </si>
  <si>
    <t>2025-2027</t>
  </si>
  <si>
    <t>2031-2033</t>
  </si>
  <si>
    <t>2038-2040</t>
  </si>
  <si>
    <t>2044-2046</t>
  </si>
  <si>
    <t>2032-2034</t>
  </si>
  <si>
    <t>2039-2041</t>
  </si>
  <si>
    <t>2045-2047</t>
  </si>
  <si>
    <t>2052-2054</t>
  </si>
  <si>
    <t>2029-2031</t>
  </si>
  <si>
    <t>2035-2037</t>
  </si>
  <si>
    <t>2042-2044</t>
  </si>
  <si>
    <t>2048-2050</t>
  </si>
  <si>
    <t>2036-2038</t>
  </si>
  <si>
    <t>2043-2045</t>
  </si>
  <si>
    <t>2049-2051</t>
  </si>
  <si>
    <t>2054-2056</t>
  </si>
  <si>
    <t>Ostrava - Svinov</t>
  </si>
  <si>
    <t>Ostrava průjezdné k.</t>
  </si>
  <si>
    <t xml:space="preserve"> Ostrava pravé n.</t>
  </si>
  <si>
    <t>Ostrava pravé n., TO</t>
  </si>
  <si>
    <t>Ostrava levé n.</t>
  </si>
  <si>
    <t>Ostrava osobní n.</t>
  </si>
  <si>
    <t>Ostrava báňské n.</t>
  </si>
  <si>
    <t>Ostrava báňské n., THÚ</t>
  </si>
  <si>
    <t xml:space="preserve"> Ostrava-Stodolní</t>
  </si>
  <si>
    <t>Ostrava střed</t>
  </si>
  <si>
    <t>Ostrava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</si>
</sst>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4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3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3"/>
      </left>
      <right style="thin">
        <color indexed="64"/>
      </right>
      <top/>
      <bottom style="thin">
        <color indexed="6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3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4"/>
      </right>
      <top/>
      <bottom style="thin">
        <color indexed="6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NumberFormat="1"/>
    <xf numFmtId="0" fontId="4" fillId="0" borderId="10" xfId="0" applyFont="1" applyBorder="1"/>
    <xf numFmtId="0" fontId="1" fillId="0" borderId="11" xfId="0" applyFont="1" applyBorder="1" applyAlignment="1">
      <alignment horizontal="center"/>
    </xf>
    <xf numFmtId="3" fontId="4" fillId="0" borderId="12" xfId="0" applyNumberFormat="1" applyFont="1" applyBorder="1" applyAlignment="1">
      <alignment horizontal="right"/>
    </xf>
    <xf numFmtId="10" fontId="1" fillId="0" borderId="13" xfId="0" applyNumberFormat="1" applyFont="1" applyBorder="1"/>
    <xf numFmtId="3" fontId="1" fillId="0" borderId="11" xfId="0" applyNumberFormat="1" applyFont="1" applyBorder="1"/>
    <xf numFmtId="10" fontId="1" fillId="0" borderId="11" xfId="0" applyNumberFormat="1" applyFont="1" applyBorder="1"/>
    <xf numFmtId="3" fontId="1" fillId="0" borderId="14" xfId="0" applyNumberFormat="1" applyFont="1" applyBorder="1"/>
    <xf numFmtId="0" fontId="4" fillId="0" borderId="15" xfId="0" applyFont="1" applyBorder="1"/>
    <xf numFmtId="10" fontId="1" fillId="0" borderId="16" xfId="0" applyNumberFormat="1" applyFont="1" applyBorder="1"/>
    <xf numFmtId="10" fontId="1" fillId="0" borderId="17" xfId="0" applyNumberFormat="1" applyFont="1" applyBorder="1"/>
    <xf numFmtId="0" fontId="1" fillId="0" borderId="17" xfId="0" applyFont="1" applyBorder="1" applyAlignment="1">
      <alignment horizontal="center"/>
    </xf>
    <xf numFmtId="0" fontId="4" fillId="0" borderId="18" xfId="0" applyFont="1" applyBorder="1"/>
    <xf numFmtId="0" fontId="1" fillId="0" borderId="19" xfId="0" applyFont="1" applyBorder="1" applyAlignment="1">
      <alignment horizontal="center"/>
    </xf>
    <xf numFmtId="3" fontId="4" fillId="0" borderId="20" xfId="0" applyNumberFormat="1" applyFont="1" applyBorder="1" applyAlignment="1">
      <alignment horizontal="right"/>
    </xf>
    <xf numFmtId="3" fontId="1" fillId="0" borderId="19" xfId="0" applyNumberFormat="1" applyFont="1" applyBorder="1"/>
    <xf numFmtId="3" fontId="1" fillId="0" borderId="22" xfId="0" applyNumberFormat="1" applyFont="1" applyBorder="1"/>
    <xf numFmtId="0" fontId="2" fillId="4" borderId="23" xfId="0" applyFont="1" applyFill="1" applyBorder="1"/>
    <xf numFmtId="3" fontId="2" fillId="4" borderId="24" xfId="0" applyNumberFormat="1" applyFont="1" applyFill="1" applyBorder="1"/>
    <xf numFmtId="3" fontId="2" fillId="4" borderId="25" xfId="0" applyNumberFormat="1" applyFont="1" applyFill="1" applyBorder="1"/>
    <xf numFmtId="0" fontId="1" fillId="4" borderId="24" xfId="0" applyFont="1" applyFill="1" applyBorder="1" applyAlignment="1"/>
    <xf numFmtId="3" fontId="0" fillId="0" borderId="0" xfId="0" applyNumberFormat="1"/>
    <xf numFmtId="0" fontId="1" fillId="4" borderId="24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10" fontId="1" fillId="0" borderId="28" xfId="0" applyNumberFormat="1" applyFont="1" applyBorder="1"/>
    <xf numFmtId="3" fontId="4" fillId="0" borderId="29" xfId="0" applyNumberFormat="1" applyFont="1" applyBorder="1" applyAlignment="1">
      <alignment horizontal="right"/>
    </xf>
    <xf numFmtId="0" fontId="4" fillId="0" borderId="30" xfId="0" applyFont="1" applyBorder="1"/>
    <xf numFmtId="10" fontId="1" fillId="0" borderId="31" xfId="0" applyNumberFormat="1" applyFont="1" applyBorder="1"/>
    <xf numFmtId="10" fontId="1" fillId="0" borderId="27" xfId="0" applyNumberFormat="1" applyFont="1" applyBorder="1"/>
    <xf numFmtId="0" fontId="4" fillId="0" borderId="17" xfId="0" applyFont="1" applyBorder="1"/>
    <xf numFmtId="3" fontId="4" fillId="0" borderId="17" xfId="0" applyNumberFormat="1" applyFont="1" applyBorder="1" applyAlignment="1">
      <alignment horizontal="right"/>
    </xf>
    <xf numFmtId="3" fontId="1" fillId="0" borderId="17" xfId="0" applyNumberFormat="1" applyFont="1" applyBorder="1"/>
    <xf numFmtId="10" fontId="0" fillId="0" borderId="0" xfId="0" applyNumberFormat="1" applyAlignment="1">
      <alignment horizontal="center"/>
    </xf>
    <xf numFmtId="10" fontId="2" fillId="3" borderId="8" xfId="0" applyNumberFormat="1" applyFont="1" applyFill="1" applyBorder="1" applyAlignment="1">
      <alignment horizontal="center" vertical="center"/>
    </xf>
    <xf numFmtId="10" fontId="1" fillId="0" borderId="21" xfId="0" applyNumberFormat="1" applyFont="1" applyBorder="1"/>
    <xf numFmtId="10" fontId="1" fillId="4" borderId="26" xfId="0" applyNumberFormat="1" applyFont="1" applyFill="1" applyBorder="1" applyAlignment="1"/>
    <xf numFmtId="10" fontId="0" fillId="0" borderId="0" xfId="0" applyNumberFormat="1"/>
    <xf numFmtId="10" fontId="1" fillId="4" borderId="26" xfId="0" applyNumberFormat="1" applyFont="1" applyFill="1" applyBorder="1" applyAlignment="1">
      <alignment horizontal="center"/>
    </xf>
    <xf numFmtId="10" fontId="2" fillId="3" borderId="7" xfId="0" applyNumberFormat="1" applyFont="1" applyFill="1" applyBorder="1" applyAlignment="1">
      <alignment horizontal="center" vertical="center"/>
    </xf>
    <xf numFmtId="10" fontId="1" fillId="0" borderId="19" xfId="0" applyNumberFormat="1" applyFont="1" applyBorder="1"/>
    <xf numFmtId="3" fontId="1" fillId="0" borderId="32" xfId="0" applyNumberFormat="1" applyFont="1" applyBorder="1"/>
    <xf numFmtId="0" fontId="2" fillId="0" borderId="0" xfId="0" applyFont="1"/>
    <xf numFmtId="0" fontId="5" fillId="0" borderId="0" xfId="0" applyFont="1" applyAlignment="1">
      <alignment horizontal="right"/>
    </xf>
    <xf numFmtId="0" fontId="1" fillId="0" borderId="27" xfId="0" applyFont="1" applyBorder="1" applyAlignment="1">
      <alignment horizontal="center"/>
    </xf>
    <xf numFmtId="3" fontId="4" fillId="0" borderId="27" xfId="0" applyNumberFormat="1" applyFont="1" applyBorder="1" applyAlignment="1">
      <alignment horizontal="right"/>
    </xf>
    <xf numFmtId="3" fontId="1" fillId="0" borderId="27" xfId="0" applyNumberFormat="1" applyFont="1" applyBorder="1"/>
    <xf numFmtId="3" fontId="1" fillId="0" borderId="33" xfId="0" applyNumberFormat="1" applyFont="1" applyBorder="1"/>
    <xf numFmtId="3" fontId="2" fillId="4" borderId="34" xfId="0" applyNumberFormat="1" applyFont="1" applyFill="1" applyBorder="1"/>
    <xf numFmtId="10" fontId="1" fillId="4" borderId="34" xfId="0" applyNumberFormat="1" applyFont="1" applyFill="1" applyBorder="1" applyAlignment="1">
      <alignment horizontal="center"/>
    </xf>
    <xf numFmtId="0" fontId="1" fillId="4" borderId="34" xfId="0" applyFont="1" applyFill="1" applyBorder="1" applyAlignment="1">
      <alignment horizontal="center"/>
    </xf>
    <xf numFmtId="3" fontId="6" fillId="0" borderId="0" xfId="0" applyNumberFormat="1" applyFont="1"/>
    <xf numFmtId="3" fontId="4" fillId="0" borderId="36" xfId="0" applyNumberFormat="1" applyFont="1" applyBorder="1" applyAlignment="1">
      <alignment horizontal="right"/>
    </xf>
    <xf numFmtId="10" fontId="1" fillId="0" borderId="37" xfId="0" applyNumberFormat="1" applyFont="1" applyBorder="1"/>
    <xf numFmtId="0" fontId="0" fillId="0" borderId="11" xfId="0" applyFont="1" applyBorder="1" applyAlignment="1">
      <alignment horizontal="center"/>
    </xf>
    <xf numFmtId="0" fontId="0" fillId="0" borderId="35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27"/>
  <sheetViews>
    <sheetView tabSelected="1" view="pageBreakPreview" topLeftCell="A174" zoomScaleNormal="100" zoomScaleSheetLayoutView="100" workbookViewId="0">
      <selection activeCell="B5" sqref="B5"/>
    </sheetView>
  </sheetViews>
  <sheetFormatPr defaultRowHeight="15" x14ac:dyDescent="0.25"/>
  <cols>
    <col min="1" max="1" width="33.140625" bestFit="1" customWidth="1"/>
    <col min="2" max="2" width="9.7109375" bestFit="1" customWidth="1"/>
    <col min="3" max="3" width="8.5703125" customWidth="1"/>
    <col min="4" max="4" width="8.5703125" style="38" hidden="1" customWidth="1"/>
    <col min="5" max="5" width="9.7109375" bestFit="1" customWidth="1"/>
    <col min="6" max="6" width="8.5703125" customWidth="1"/>
    <col min="7" max="7" width="8.5703125" style="38" hidden="1" customWidth="1"/>
    <col min="8" max="8" width="9.7109375" bestFit="1" customWidth="1"/>
    <col min="9" max="9" width="8.5703125" customWidth="1"/>
    <col min="10" max="10" width="8.5703125" style="38" hidden="1" customWidth="1"/>
    <col min="11" max="11" width="9.7109375" bestFit="1" customWidth="1"/>
    <col min="12" max="12" width="8.5703125" customWidth="1"/>
  </cols>
  <sheetData>
    <row r="2" spans="1:15" ht="15.75" thickBot="1" x14ac:dyDescent="0.3">
      <c r="A2" s="43" t="str">
        <f>CONCATENATE("Náklady na reinvestice ve stavu bez projektu v úseku ",O2)</f>
        <v>Náklady na reinvestice ve stavu bez projektu v úseku Ostrava - Svinov</v>
      </c>
      <c r="D2" s="34"/>
      <c r="G2" s="34"/>
      <c r="J2" s="34"/>
      <c r="L2" s="44" t="s">
        <v>17</v>
      </c>
      <c r="O2" s="1" t="s">
        <v>38</v>
      </c>
    </row>
    <row r="3" spans="1:15" x14ac:dyDescent="0.25">
      <c r="A3" s="59" t="s">
        <v>0</v>
      </c>
      <c r="B3" s="61" t="s">
        <v>1</v>
      </c>
      <c r="C3" s="62"/>
      <c r="D3" s="63" t="s">
        <v>18</v>
      </c>
      <c r="E3" s="64"/>
      <c r="F3" s="64"/>
      <c r="G3" s="64"/>
      <c r="H3" s="64"/>
      <c r="I3" s="64"/>
      <c r="J3" s="64"/>
      <c r="K3" s="64"/>
      <c r="L3" s="65"/>
    </row>
    <row r="4" spans="1:15" ht="15.75" thickBot="1" x14ac:dyDescent="0.3">
      <c r="A4" s="60"/>
      <c r="B4" s="24" t="s">
        <v>2</v>
      </c>
      <c r="C4" s="24" t="s">
        <v>3</v>
      </c>
      <c r="D4" s="35"/>
      <c r="E4" s="24" t="s">
        <v>2</v>
      </c>
      <c r="F4" s="24" t="s">
        <v>3</v>
      </c>
      <c r="G4" s="40"/>
      <c r="H4" s="24" t="s">
        <v>2</v>
      </c>
      <c r="I4" s="24" t="s">
        <v>3</v>
      </c>
      <c r="J4" s="40"/>
      <c r="K4" s="24" t="s">
        <v>2</v>
      </c>
      <c r="L4" s="25" t="s">
        <v>3</v>
      </c>
    </row>
    <row r="5" spans="1:15" ht="15.75" thickTop="1" x14ac:dyDescent="0.25">
      <c r="A5" s="2" t="s">
        <v>4</v>
      </c>
      <c r="B5" s="3">
        <v>2033</v>
      </c>
      <c r="C5" s="53">
        <v>434833.15979725885</v>
      </c>
      <c r="D5" s="54">
        <v>0.1</v>
      </c>
      <c r="E5" s="3">
        <v>2039</v>
      </c>
      <c r="F5" s="6">
        <v>43483.315979725885</v>
      </c>
      <c r="G5" s="7">
        <v>0.25</v>
      </c>
      <c r="H5" s="3">
        <v>2046</v>
      </c>
      <c r="I5" s="6">
        <v>108708.28994931471</v>
      </c>
      <c r="J5" s="7">
        <v>0.15</v>
      </c>
      <c r="K5" s="3">
        <v>2052</v>
      </c>
      <c r="L5" s="8">
        <v>65224.973969588827</v>
      </c>
    </row>
    <row r="6" spans="1:15" x14ac:dyDescent="0.25">
      <c r="A6" s="9" t="s">
        <v>5</v>
      </c>
      <c r="B6" s="3">
        <v>2033</v>
      </c>
      <c r="C6" s="53">
        <v>5922.643746601806</v>
      </c>
      <c r="D6" s="10">
        <v>0.1</v>
      </c>
      <c r="E6" s="3">
        <v>2039</v>
      </c>
      <c r="F6" s="6">
        <v>592.26437466018058</v>
      </c>
      <c r="G6" s="11">
        <v>0.25</v>
      </c>
      <c r="H6" s="3">
        <v>2046</v>
      </c>
      <c r="I6" s="6">
        <v>1480.6609366504515</v>
      </c>
      <c r="J6" s="11">
        <v>0.15</v>
      </c>
      <c r="K6" s="3">
        <v>2052</v>
      </c>
      <c r="L6" s="8">
        <v>888.39656199027092</v>
      </c>
    </row>
    <row r="7" spans="1:15" x14ac:dyDescent="0.25">
      <c r="A7" s="9" t="s">
        <v>6</v>
      </c>
      <c r="B7" s="3">
        <v>2033</v>
      </c>
      <c r="C7" s="53">
        <v>109162.60171888021</v>
      </c>
      <c r="D7" s="10">
        <v>0.1</v>
      </c>
      <c r="E7" s="3">
        <v>2039</v>
      </c>
      <c r="F7" s="6">
        <v>10916.260171888021</v>
      </c>
      <c r="G7" s="11">
        <v>0.25</v>
      </c>
      <c r="H7" s="3">
        <v>2046</v>
      </c>
      <c r="I7" s="6">
        <v>27290.650429720052</v>
      </c>
      <c r="J7" s="11">
        <v>0.15</v>
      </c>
      <c r="K7" s="3">
        <v>2052</v>
      </c>
      <c r="L7" s="8">
        <v>16374.39025783203</v>
      </c>
    </row>
    <row r="8" spans="1:15" x14ac:dyDescent="0.25">
      <c r="A8" s="9" t="s">
        <v>7</v>
      </c>
      <c r="B8" s="3">
        <v>2033</v>
      </c>
      <c r="C8" s="53">
        <v>117232.65154922352</v>
      </c>
      <c r="D8" s="10">
        <v>0.1</v>
      </c>
      <c r="E8" s="3">
        <v>2040</v>
      </c>
      <c r="F8" s="6">
        <v>11723.265154922352</v>
      </c>
      <c r="G8" s="11">
        <v>0.2</v>
      </c>
      <c r="H8" s="3">
        <v>2047</v>
      </c>
      <c r="I8" s="6">
        <v>23446.530309844704</v>
      </c>
      <c r="J8" s="11">
        <v>0.15</v>
      </c>
      <c r="K8" s="3">
        <v>2053</v>
      </c>
      <c r="L8" s="8">
        <v>17584.897732383528</v>
      </c>
    </row>
    <row r="9" spans="1:15" x14ac:dyDescent="0.25">
      <c r="A9" s="9" t="s">
        <v>8</v>
      </c>
      <c r="B9" s="3">
        <v>2033</v>
      </c>
      <c r="C9" s="53">
        <v>19071.158551949218</v>
      </c>
      <c r="D9" s="10">
        <v>0.05</v>
      </c>
      <c r="E9" s="3">
        <v>2047</v>
      </c>
      <c r="F9" s="6">
        <v>953.557927597461</v>
      </c>
      <c r="G9" s="11">
        <v>0.05</v>
      </c>
      <c r="H9" s="56" t="s">
        <v>19</v>
      </c>
      <c r="I9" s="58"/>
      <c r="J9" s="11">
        <v>0.05</v>
      </c>
      <c r="K9" s="56" t="s">
        <v>19</v>
      </c>
      <c r="L9" s="57"/>
    </row>
    <row r="10" spans="1:15" hidden="1" x14ac:dyDescent="0.25">
      <c r="A10" s="9" t="s">
        <v>9</v>
      </c>
      <c r="B10" s="3">
        <v>2033</v>
      </c>
      <c r="C10" s="53">
        <v>0</v>
      </c>
      <c r="D10" s="10">
        <v>0.05</v>
      </c>
      <c r="E10" s="3">
        <v>2048</v>
      </c>
      <c r="F10" s="6">
        <v>0</v>
      </c>
      <c r="G10" s="11">
        <v>0.2</v>
      </c>
      <c r="H10" s="3">
        <v>2063</v>
      </c>
      <c r="I10" s="6">
        <v>0</v>
      </c>
      <c r="J10" s="11">
        <v>0.05</v>
      </c>
      <c r="K10" s="3">
        <v>2078</v>
      </c>
      <c r="L10" s="8">
        <v>0</v>
      </c>
    </row>
    <row r="11" spans="1:15" hidden="1" x14ac:dyDescent="0.25">
      <c r="A11" s="9" t="s">
        <v>10</v>
      </c>
      <c r="B11" s="3">
        <v>2033</v>
      </c>
      <c r="C11" s="53">
        <v>0</v>
      </c>
      <c r="D11" s="10">
        <v>0.02</v>
      </c>
      <c r="E11" s="3">
        <v>2038</v>
      </c>
      <c r="F11" s="6">
        <v>0</v>
      </c>
      <c r="G11" s="11">
        <v>0.05</v>
      </c>
      <c r="H11" s="3">
        <v>2043</v>
      </c>
      <c r="I11" s="6">
        <v>0</v>
      </c>
      <c r="J11" s="11">
        <v>0.03</v>
      </c>
      <c r="K11" s="3">
        <v>2048</v>
      </c>
      <c r="L11" s="8">
        <v>0</v>
      </c>
    </row>
    <row r="12" spans="1:15" hidden="1" x14ac:dyDescent="0.25">
      <c r="A12" s="9" t="s">
        <v>11</v>
      </c>
      <c r="B12" s="3">
        <v>2033</v>
      </c>
      <c r="C12" s="53">
        <v>0</v>
      </c>
      <c r="D12" s="10">
        <v>0.15</v>
      </c>
      <c r="E12" s="3">
        <v>2046</v>
      </c>
      <c r="F12" s="6">
        <v>0</v>
      </c>
      <c r="G12" s="11">
        <v>0.3</v>
      </c>
      <c r="H12" s="3">
        <v>2058</v>
      </c>
      <c r="I12" s="6">
        <v>0</v>
      </c>
      <c r="J12" s="11">
        <v>0.15</v>
      </c>
      <c r="K12" s="3">
        <v>2071</v>
      </c>
      <c r="L12" s="8">
        <v>0</v>
      </c>
    </row>
    <row r="13" spans="1:15" x14ac:dyDescent="0.25">
      <c r="A13" s="9" t="s">
        <v>12</v>
      </c>
      <c r="B13" s="3">
        <v>2033</v>
      </c>
      <c r="C13" s="53">
        <v>100253.26390921297</v>
      </c>
      <c r="D13" s="10">
        <v>0.1</v>
      </c>
      <c r="E13" s="3">
        <v>2039</v>
      </c>
      <c r="F13" s="6">
        <v>10025.326390921298</v>
      </c>
      <c r="G13" s="11">
        <v>0.25</v>
      </c>
      <c r="H13" s="3">
        <v>2046</v>
      </c>
      <c r="I13" s="6">
        <v>25063.315977303242</v>
      </c>
      <c r="J13" s="11">
        <v>0.15</v>
      </c>
      <c r="K13" s="3">
        <v>2052</v>
      </c>
      <c r="L13" s="8">
        <v>15037.989586381944</v>
      </c>
    </row>
    <row r="14" spans="1:15" hidden="1" x14ac:dyDescent="0.25">
      <c r="A14" s="9" t="s">
        <v>13</v>
      </c>
      <c r="B14" s="3">
        <v>2033</v>
      </c>
      <c r="C14" s="53">
        <v>0</v>
      </c>
      <c r="D14" s="10">
        <v>0</v>
      </c>
      <c r="E14" s="3">
        <v>2033</v>
      </c>
      <c r="F14" s="6">
        <v>0</v>
      </c>
      <c r="G14" s="11">
        <v>0</v>
      </c>
      <c r="H14" s="3">
        <v>2033</v>
      </c>
      <c r="I14" s="6">
        <v>0</v>
      </c>
      <c r="J14" s="11">
        <v>0</v>
      </c>
      <c r="K14" s="3">
        <v>2033</v>
      </c>
      <c r="L14" s="8">
        <v>0</v>
      </c>
    </row>
    <row r="15" spans="1:15" ht="15.75" thickBot="1" x14ac:dyDescent="0.3">
      <c r="A15" s="9" t="s">
        <v>14</v>
      </c>
      <c r="B15" s="3">
        <v>2033</v>
      </c>
      <c r="C15" s="27">
        <v>660.01220012884869</v>
      </c>
      <c r="D15" s="10">
        <v>0.15</v>
      </c>
      <c r="E15" s="3">
        <v>2046</v>
      </c>
      <c r="F15" s="6">
        <v>99.001830019327301</v>
      </c>
      <c r="G15" s="11">
        <v>0.3</v>
      </c>
      <c r="H15" s="56" t="s">
        <v>19</v>
      </c>
      <c r="I15" s="58"/>
      <c r="J15" s="11">
        <v>0.15</v>
      </c>
      <c r="K15" s="56" t="s">
        <v>19</v>
      </c>
      <c r="L15" s="57"/>
    </row>
    <row r="16" spans="1:15" ht="15.75" hidden="1" thickBot="1" x14ac:dyDescent="0.3">
      <c r="A16" s="13" t="s">
        <v>15</v>
      </c>
      <c r="B16" s="14">
        <v>0</v>
      </c>
      <c r="C16" s="15">
        <v>0</v>
      </c>
      <c r="D16" s="36">
        <v>0</v>
      </c>
      <c r="E16" s="14">
        <v>0</v>
      </c>
      <c r="F16" s="16">
        <v>0</v>
      </c>
      <c r="G16" s="41">
        <v>0</v>
      </c>
      <c r="H16" s="14">
        <v>0</v>
      </c>
      <c r="I16" s="16">
        <v>0</v>
      </c>
      <c r="J16" s="41">
        <v>0</v>
      </c>
      <c r="K16" s="14">
        <v>0</v>
      </c>
      <c r="L16" s="17">
        <v>0</v>
      </c>
    </row>
    <row r="17" spans="1:15" ht="15.75" thickBot="1" x14ac:dyDescent="0.3">
      <c r="A17" s="18" t="s">
        <v>16</v>
      </c>
      <c r="B17" s="19"/>
      <c r="C17" s="20">
        <f>SUM(C5:C16)</f>
        <v>787135.49147325545</v>
      </c>
      <c r="D17" s="37"/>
      <c r="E17" s="21"/>
      <c r="F17" s="20">
        <f>SUM(F5:F16)</f>
        <v>77792.991829734528</v>
      </c>
      <c r="G17" s="37"/>
      <c r="H17" s="21"/>
      <c r="I17" s="20">
        <f>SUM(I5:I16)</f>
        <v>185989.44760283318</v>
      </c>
      <c r="J17" s="37"/>
      <c r="K17" s="21"/>
      <c r="L17" s="20">
        <f>SUM(L5:L16)</f>
        <v>115110.6481081766</v>
      </c>
    </row>
    <row r="18" spans="1:15" x14ac:dyDescent="0.25">
      <c r="C18" s="22"/>
      <c r="D18" s="34"/>
      <c r="G18" s="34"/>
      <c r="J18" s="34"/>
    </row>
    <row r="19" spans="1:15" ht="15.75" thickBot="1" x14ac:dyDescent="0.3">
      <c r="A19" s="43" t="str">
        <f>CONCATENATE("Náklady na reinvestice ve stavu bez projektu v úseku ",O19)</f>
        <v>Náklady na reinvestice ve stavu bez projektu v úseku Ostrava průjezdné k.</v>
      </c>
      <c r="D19" s="34"/>
      <c r="G19" s="34"/>
      <c r="J19" s="34"/>
      <c r="L19" s="44" t="s">
        <v>17</v>
      </c>
      <c r="O19" s="1" t="s">
        <v>39</v>
      </c>
    </row>
    <row r="20" spans="1:15" x14ac:dyDescent="0.25">
      <c r="A20" s="59" t="s">
        <v>0</v>
      </c>
      <c r="B20" s="61" t="s">
        <v>1</v>
      </c>
      <c r="C20" s="62"/>
      <c r="D20" s="63" t="s">
        <v>18</v>
      </c>
      <c r="E20" s="64"/>
      <c r="F20" s="64"/>
      <c r="G20" s="64"/>
      <c r="H20" s="64"/>
      <c r="I20" s="64"/>
      <c r="J20" s="64"/>
      <c r="K20" s="64"/>
      <c r="L20" s="65"/>
    </row>
    <row r="21" spans="1:15" ht="15.75" thickBot="1" x14ac:dyDescent="0.3">
      <c r="A21" s="60"/>
      <c r="B21" s="24" t="s">
        <v>2</v>
      </c>
      <c r="C21" s="24" t="s">
        <v>3</v>
      </c>
      <c r="D21" s="35"/>
      <c r="E21" s="24" t="s">
        <v>2</v>
      </c>
      <c r="F21" s="24" t="s">
        <v>3</v>
      </c>
      <c r="G21" s="40"/>
      <c r="H21" s="24" t="s">
        <v>2</v>
      </c>
      <c r="I21" s="24" t="s">
        <v>3</v>
      </c>
      <c r="J21" s="40"/>
      <c r="K21" s="24" t="s">
        <v>2</v>
      </c>
      <c r="L21" s="25" t="s">
        <v>3</v>
      </c>
    </row>
    <row r="22" spans="1:15" ht="15.75" thickTop="1" x14ac:dyDescent="0.25">
      <c r="A22" s="2" t="s">
        <v>4</v>
      </c>
      <c r="B22" s="3">
        <v>2030</v>
      </c>
      <c r="C22" s="4">
        <v>184067.71284888883</v>
      </c>
      <c r="D22" s="10">
        <v>0.1</v>
      </c>
      <c r="E22" s="3">
        <v>2036</v>
      </c>
      <c r="F22" s="6">
        <v>18406.771284888884</v>
      </c>
      <c r="G22" s="11">
        <v>0.25</v>
      </c>
      <c r="H22" s="3">
        <v>2043</v>
      </c>
      <c r="I22" s="6">
        <v>46016.928212222207</v>
      </c>
      <c r="J22" s="11">
        <v>0.15</v>
      </c>
      <c r="K22" s="3">
        <v>2049</v>
      </c>
      <c r="L22" s="8">
        <v>27610.156927333323</v>
      </c>
    </row>
    <row r="23" spans="1:15" x14ac:dyDescent="0.25">
      <c r="A23" s="9" t="s">
        <v>5</v>
      </c>
      <c r="B23" s="3">
        <v>2030</v>
      </c>
      <c r="C23" s="4">
        <v>5922.643746601806</v>
      </c>
      <c r="D23" s="10">
        <v>0.1</v>
      </c>
      <c r="E23" s="3">
        <v>2036</v>
      </c>
      <c r="F23" s="6">
        <v>592.26437466018058</v>
      </c>
      <c r="G23" s="11">
        <v>0.25</v>
      </c>
      <c r="H23" s="3">
        <v>2043</v>
      </c>
      <c r="I23" s="6">
        <v>1480.6609366504515</v>
      </c>
      <c r="J23" s="11">
        <v>0.15</v>
      </c>
      <c r="K23" s="3">
        <v>2049</v>
      </c>
      <c r="L23" s="8">
        <v>888.39656199027092</v>
      </c>
    </row>
    <row r="24" spans="1:15" x14ac:dyDescent="0.25">
      <c r="A24" s="9" t="s">
        <v>6</v>
      </c>
      <c r="B24" s="3">
        <v>2030</v>
      </c>
      <c r="C24" s="4">
        <v>132633.79400666087</v>
      </c>
      <c r="D24" s="10">
        <v>0.1</v>
      </c>
      <c r="E24" s="3">
        <v>2036</v>
      </c>
      <c r="F24" s="6">
        <v>13263.379400666088</v>
      </c>
      <c r="G24" s="11">
        <v>0.25</v>
      </c>
      <c r="H24" s="3">
        <v>2043</v>
      </c>
      <c r="I24" s="6">
        <v>33158.448501665218</v>
      </c>
      <c r="J24" s="11">
        <v>0.15</v>
      </c>
      <c r="K24" s="3">
        <v>2049</v>
      </c>
      <c r="L24" s="8">
        <v>19895.069100999131</v>
      </c>
    </row>
    <row r="25" spans="1:15" x14ac:dyDescent="0.25">
      <c r="A25" s="9" t="s">
        <v>7</v>
      </c>
      <c r="B25" s="3">
        <v>2030</v>
      </c>
      <c r="C25" s="4">
        <v>274518.79244044377</v>
      </c>
      <c r="D25" s="10">
        <v>0.1</v>
      </c>
      <c r="E25" s="3">
        <v>2037</v>
      </c>
      <c r="F25" s="6">
        <v>27451.879244044379</v>
      </c>
      <c r="G25" s="11">
        <v>0.2</v>
      </c>
      <c r="H25" s="3">
        <v>2044</v>
      </c>
      <c r="I25" s="6">
        <v>54903.758488088759</v>
      </c>
      <c r="J25" s="11">
        <v>0.15</v>
      </c>
      <c r="K25" s="3">
        <v>2050</v>
      </c>
      <c r="L25" s="8">
        <v>41177.818866066562</v>
      </c>
    </row>
    <row r="26" spans="1:15" x14ac:dyDescent="0.25">
      <c r="A26" s="9" t="s">
        <v>8</v>
      </c>
      <c r="B26" s="3">
        <v>2030</v>
      </c>
      <c r="C26" s="4">
        <v>43469.983151785353</v>
      </c>
      <c r="D26" s="10">
        <v>0.05</v>
      </c>
      <c r="E26" s="3">
        <v>2044</v>
      </c>
      <c r="F26" s="6">
        <v>2173.4991575892677</v>
      </c>
      <c r="G26" s="11">
        <v>0.05</v>
      </c>
      <c r="H26" s="56" t="s">
        <v>19</v>
      </c>
      <c r="I26" s="58"/>
      <c r="J26" s="11">
        <v>0.05</v>
      </c>
      <c r="K26" s="56" t="s">
        <v>19</v>
      </c>
      <c r="L26" s="57"/>
    </row>
    <row r="27" spans="1:15" x14ac:dyDescent="0.25">
      <c r="A27" s="9" t="s">
        <v>9</v>
      </c>
      <c r="B27" s="55" t="s">
        <v>20</v>
      </c>
      <c r="C27" s="4">
        <v>388934.34579863364</v>
      </c>
      <c r="D27" s="10">
        <v>0.05</v>
      </c>
      <c r="E27" s="55" t="s">
        <v>21</v>
      </c>
      <c r="F27" s="6">
        <v>15397.634361862947</v>
      </c>
      <c r="G27" s="11">
        <v>0.2</v>
      </c>
      <c r="H27" s="56" t="s">
        <v>19</v>
      </c>
      <c r="I27" s="58"/>
      <c r="J27" s="11">
        <v>0.05</v>
      </c>
      <c r="K27" s="56" t="s">
        <v>19</v>
      </c>
      <c r="L27" s="57"/>
    </row>
    <row r="28" spans="1:15" hidden="1" x14ac:dyDescent="0.25">
      <c r="A28" s="9" t="s">
        <v>10</v>
      </c>
      <c r="B28" s="3">
        <v>2030</v>
      </c>
      <c r="C28" s="4">
        <v>0</v>
      </c>
      <c r="D28" s="10">
        <v>0.02</v>
      </c>
      <c r="E28" s="3">
        <v>2035</v>
      </c>
      <c r="F28" s="6">
        <v>0</v>
      </c>
      <c r="G28" s="11">
        <v>0.05</v>
      </c>
      <c r="H28" s="56" t="s">
        <v>19</v>
      </c>
      <c r="I28" s="58"/>
      <c r="J28" s="11">
        <v>0.03</v>
      </c>
      <c r="K28" s="56" t="s">
        <v>19</v>
      </c>
      <c r="L28" s="57"/>
    </row>
    <row r="29" spans="1:15" x14ac:dyDescent="0.25">
      <c r="A29" s="9" t="s">
        <v>11</v>
      </c>
      <c r="B29" s="3">
        <v>2030</v>
      </c>
      <c r="C29" s="4">
        <v>1173.5254353857981</v>
      </c>
      <c r="D29" s="10">
        <v>0.15</v>
      </c>
      <c r="E29" s="3">
        <v>2053</v>
      </c>
      <c r="F29" s="6">
        <v>176.02881530786971</v>
      </c>
      <c r="G29" s="11">
        <v>0.3</v>
      </c>
      <c r="H29" s="56" t="s">
        <v>19</v>
      </c>
      <c r="I29" s="58"/>
      <c r="J29" s="11">
        <v>0.15</v>
      </c>
      <c r="K29" s="56" t="s">
        <v>19</v>
      </c>
      <c r="L29" s="57"/>
    </row>
    <row r="30" spans="1:15" x14ac:dyDescent="0.25">
      <c r="A30" s="9" t="s">
        <v>12</v>
      </c>
      <c r="B30" s="3">
        <v>2030</v>
      </c>
      <c r="C30" s="4">
        <v>164368.72338603521</v>
      </c>
      <c r="D30" s="10">
        <v>0.1</v>
      </c>
      <c r="E30" s="3">
        <v>2036</v>
      </c>
      <c r="F30" s="6">
        <v>16436.872338603524</v>
      </c>
      <c r="G30" s="11">
        <v>0.25</v>
      </c>
      <c r="H30" s="3">
        <v>2043</v>
      </c>
      <c r="I30" s="6">
        <v>41092.180846508803</v>
      </c>
      <c r="J30" s="11">
        <v>0.15</v>
      </c>
      <c r="K30" s="3">
        <v>2049</v>
      </c>
      <c r="L30" s="8">
        <v>24655.30850790528</v>
      </c>
    </row>
    <row r="31" spans="1:15" hidden="1" x14ac:dyDescent="0.25">
      <c r="A31" s="9" t="s">
        <v>13</v>
      </c>
      <c r="B31" s="3">
        <v>2030</v>
      </c>
      <c r="C31" s="4">
        <v>0</v>
      </c>
      <c r="D31" s="10">
        <v>0</v>
      </c>
      <c r="E31" s="3">
        <v>2030</v>
      </c>
      <c r="F31" s="6">
        <v>0</v>
      </c>
      <c r="G31" s="11">
        <v>0</v>
      </c>
      <c r="H31" s="3">
        <v>2030</v>
      </c>
      <c r="I31" s="6">
        <v>0</v>
      </c>
      <c r="J31" s="11">
        <v>0</v>
      </c>
      <c r="K31" s="3">
        <v>2030</v>
      </c>
      <c r="L31" s="8">
        <v>0</v>
      </c>
    </row>
    <row r="32" spans="1:15" ht="15.75" thickBot="1" x14ac:dyDescent="0.3">
      <c r="A32" s="9" t="s">
        <v>14</v>
      </c>
      <c r="B32" s="3">
        <v>2040</v>
      </c>
      <c r="C32" s="4">
        <v>18460.830898548833</v>
      </c>
      <c r="D32" s="10">
        <v>0.15</v>
      </c>
      <c r="E32" s="3">
        <v>2053</v>
      </c>
      <c r="F32" s="6">
        <v>2769.1246347823248</v>
      </c>
      <c r="G32" s="11">
        <v>0.3</v>
      </c>
      <c r="H32" s="56" t="s">
        <v>19</v>
      </c>
      <c r="I32" s="58"/>
      <c r="J32" s="11">
        <v>0.15</v>
      </c>
      <c r="K32" s="56" t="s">
        <v>19</v>
      </c>
      <c r="L32" s="57"/>
    </row>
    <row r="33" spans="1:15" ht="15.75" hidden="1" thickBot="1" x14ac:dyDescent="0.3">
      <c r="A33" s="13" t="s">
        <v>15</v>
      </c>
      <c r="B33" s="3">
        <v>0</v>
      </c>
      <c r="C33" s="4">
        <v>0</v>
      </c>
      <c r="D33" s="10">
        <v>0</v>
      </c>
      <c r="E33" s="3">
        <v>0</v>
      </c>
      <c r="F33" s="6">
        <v>0</v>
      </c>
      <c r="G33" s="11">
        <v>0</v>
      </c>
      <c r="H33" s="3">
        <v>0</v>
      </c>
      <c r="I33" s="6">
        <v>0</v>
      </c>
      <c r="J33" s="11">
        <v>0</v>
      </c>
      <c r="K33" s="3">
        <v>0</v>
      </c>
      <c r="L33" s="8">
        <v>0</v>
      </c>
    </row>
    <row r="34" spans="1:15" ht="15.75" thickBot="1" x14ac:dyDescent="0.3">
      <c r="A34" s="18" t="s">
        <v>16</v>
      </c>
      <c r="B34" s="19"/>
      <c r="C34" s="20">
        <f>SUM(C22:C33)</f>
        <v>1213550.3517129843</v>
      </c>
      <c r="D34" s="37"/>
      <c r="E34" s="21"/>
      <c r="F34" s="20">
        <f>SUM(F22:F33)</f>
        <v>96667.453612405458</v>
      </c>
      <c r="G34" s="37"/>
      <c r="H34" s="21"/>
      <c r="I34" s="20">
        <f>SUM(I22:I33)</f>
        <v>176651.97698513544</v>
      </c>
      <c r="J34" s="37"/>
      <c r="K34" s="21"/>
      <c r="L34" s="20">
        <f>SUM(L22:L33)</f>
        <v>114226.74996429458</v>
      </c>
    </row>
    <row r="36" spans="1:15" ht="15.75" thickBot="1" x14ac:dyDescent="0.3">
      <c r="A36" s="43" t="str">
        <f>CONCATENATE("Náklady na reinvestice ve stavu bez projektu v úseku ",O36)</f>
        <v>Náklady na reinvestice ve stavu bez projektu v úseku  Ostrava pravé n.</v>
      </c>
      <c r="D36" s="34"/>
      <c r="G36" s="34"/>
      <c r="J36" s="34"/>
      <c r="L36" s="44" t="s">
        <v>17</v>
      </c>
      <c r="O36" s="1" t="s">
        <v>40</v>
      </c>
    </row>
    <row r="37" spans="1:15" x14ac:dyDescent="0.25">
      <c r="A37" s="59" t="s">
        <v>0</v>
      </c>
      <c r="B37" s="61" t="s">
        <v>1</v>
      </c>
      <c r="C37" s="62"/>
      <c r="D37" s="63" t="s">
        <v>18</v>
      </c>
      <c r="E37" s="64"/>
      <c r="F37" s="64"/>
      <c r="G37" s="64"/>
      <c r="H37" s="64"/>
      <c r="I37" s="64"/>
      <c r="J37" s="64"/>
      <c r="K37" s="64"/>
      <c r="L37" s="65"/>
    </row>
    <row r="38" spans="1:15" ht="15.75" thickBot="1" x14ac:dyDescent="0.3">
      <c r="A38" s="60"/>
      <c r="B38" s="24" t="s">
        <v>2</v>
      </c>
      <c r="C38" s="24" t="s">
        <v>3</v>
      </c>
      <c r="D38" s="35"/>
      <c r="E38" s="24" t="s">
        <v>2</v>
      </c>
      <c r="F38" s="24" t="s">
        <v>3</v>
      </c>
      <c r="G38" s="40"/>
      <c r="H38" s="24" t="s">
        <v>2</v>
      </c>
      <c r="I38" s="24" t="s">
        <v>3</v>
      </c>
      <c r="J38" s="40"/>
      <c r="K38" s="24" t="s">
        <v>2</v>
      </c>
      <c r="L38" s="25" t="s">
        <v>3</v>
      </c>
    </row>
    <row r="39" spans="1:15" ht="15.75" thickTop="1" x14ac:dyDescent="0.25">
      <c r="A39" s="2" t="s">
        <v>4</v>
      </c>
      <c r="B39" s="3">
        <v>2027</v>
      </c>
      <c r="C39" s="4">
        <v>16464.949615553025</v>
      </c>
      <c r="D39" s="5">
        <v>0.1</v>
      </c>
      <c r="E39" s="3">
        <v>2033</v>
      </c>
      <c r="F39" s="6">
        <v>1646.4949615553026</v>
      </c>
      <c r="G39" s="7">
        <v>0.25</v>
      </c>
      <c r="H39" s="3">
        <v>2040</v>
      </c>
      <c r="I39" s="6">
        <v>4116.2374038882563</v>
      </c>
      <c r="J39" s="7">
        <v>0.15</v>
      </c>
      <c r="K39" s="3">
        <v>2046</v>
      </c>
      <c r="L39" s="8">
        <v>2469.7424423329535</v>
      </c>
    </row>
    <row r="40" spans="1:15" x14ac:dyDescent="0.25">
      <c r="A40" s="9" t="s">
        <v>5</v>
      </c>
      <c r="B40" s="3">
        <v>2031</v>
      </c>
      <c r="C40" s="4">
        <v>14214.344991844333</v>
      </c>
      <c r="D40" s="10">
        <v>0.1</v>
      </c>
      <c r="E40" s="3">
        <v>2037</v>
      </c>
      <c r="F40" s="6">
        <v>1421.4344991844334</v>
      </c>
      <c r="G40" s="11">
        <v>0.25</v>
      </c>
      <c r="H40" s="3">
        <v>2044</v>
      </c>
      <c r="I40" s="6">
        <v>3553.5862479610832</v>
      </c>
      <c r="J40" s="11">
        <v>0.15</v>
      </c>
      <c r="K40" s="3">
        <v>2050</v>
      </c>
      <c r="L40" s="8">
        <v>2132.15174877665</v>
      </c>
    </row>
    <row r="41" spans="1:15" x14ac:dyDescent="0.25">
      <c r="A41" s="9" t="s">
        <v>6</v>
      </c>
      <c r="B41" s="3" t="s">
        <v>22</v>
      </c>
      <c r="C41" s="4">
        <v>367641.26111953962</v>
      </c>
      <c r="D41" s="10">
        <v>0.1</v>
      </c>
      <c r="E41" s="3" t="s">
        <v>23</v>
      </c>
      <c r="F41" s="4">
        <v>36764.126111953963</v>
      </c>
      <c r="G41" s="11">
        <v>0.25</v>
      </c>
      <c r="H41" s="3" t="s">
        <v>24</v>
      </c>
      <c r="I41" s="4">
        <v>91910.315279884904</v>
      </c>
      <c r="J41" s="11">
        <v>0.15</v>
      </c>
      <c r="K41" s="3" t="s">
        <v>25</v>
      </c>
      <c r="L41" s="8">
        <v>55146.189167930934</v>
      </c>
    </row>
    <row r="42" spans="1:15" hidden="1" x14ac:dyDescent="0.25">
      <c r="A42" s="9" t="s">
        <v>6</v>
      </c>
      <c r="B42" s="3">
        <v>2026</v>
      </c>
      <c r="C42" s="4">
        <v>122547.08703984653</v>
      </c>
      <c r="D42" s="10">
        <v>0.1</v>
      </c>
      <c r="E42" s="3">
        <v>2032</v>
      </c>
      <c r="F42" s="6">
        <v>12254.708703984654</v>
      </c>
      <c r="G42" s="11">
        <v>0.25</v>
      </c>
      <c r="H42" s="3">
        <v>2039</v>
      </c>
      <c r="I42" s="6">
        <v>30636.771759961634</v>
      </c>
      <c r="J42" s="11">
        <v>0.15</v>
      </c>
      <c r="K42" s="3">
        <v>2045</v>
      </c>
      <c r="L42" s="8">
        <v>18382.063055976978</v>
      </c>
    </row>
    <row r="43" spans="1:15" hidden="1" x14ac:dyDescent="0.25">
      <c r="A43" s="9" t="s">
        <v>6</v>
      </c>
      <c r="B43" s="3">
        <v>2027</v>
      </c>
      <c r="C43" s="4">
        <v>122547.08703984653</v>
      </c>
      <c r="D43" s="10">
        <v>0.1</v>
      </c>
      <c r="E43" s="3">
        <v>2033</v>
      </c>
      <c r="F43" s="6">
        <v>12254.708703984654</v>
      </c>
      <c r="G43" s="11">
        <v>0.25</v>
      </c>
      <c r="H43" s="3">
        <v>2040</v>
      </c>
      <c r="I43" s="6">
        <v>30636.771759961634</v>
      </c>
      <c r="J43" s="11">
        <v>0.15</v>
      </c>
      <c r="K43" s="3">
        <v>2046</v>
      </c>
      <c r="L43" s="8">
        <v>18382.063055976978</v>
      </c>
    </row>
    <row r="44" spans="1:15" x14ac:dyDescent="0.25">
      <c r="A44" s="9" t="s">
        <v>7</v>
      </c>
      <c r="B44" s="3" t="s">
        <v>22</v>
      </c>
      <c r="C44" s="4">
        <v>1133387.8762685023</v>
      </c>
      <c r="D44" s="10">
        <v>0.1</v>
      </c>
      <c r="E44" s="3" t="s">
        <v>26</v>
      </c>
      <c r="F44" s="4">
        <v>113338.78762685024</v>
      </c>
      <c r="G44" s="11">
        <v>0.2</v>
      </c>
      <c r="H44" s="3" t="s">
        <v>27</v>
      </c>
      <c r="I44" s="4">
        <v>226677.57525370049</v>
      </c>
      <c r="J44" s="11">
        <v>0.15</v>
      </c>
      <c r="K44" s="3" t="s">
        <v>28</v>
      </c>
      <c r="L44" s="8">
        <v>170008.18144027534</v>
      </c>
    </row>
    <row r="45" spans="1:15" hidden="1" x14ac:dyDescent="0.25">
      <c r="A45" s="9" t="s">
        <v>7</v>
      </c>
      <c r="B45" s="3">
        <v>2026</v>
      </c>
      <c r="C45" s="4">
        <v>377795.95875616744</v>
      </c>
      <c r="D45" s="10">
        <v>0.1</v>
      </c>
      <c r="E45" s="3">
        <v>2033</v>
      </c>
      <c r="F45" s="6">
        <v>37779.595875616746</v>
      </c>
      <c r="G45" s="11">
        <v>0.2</v>
      </c>
      <c r="H45" s="3">
        <v>2040</v>
      </c>
      <c r="I45" s="6">
        <v>75559.191751233491</v>
      </c>
      <c r="J45" s="11">
        <v>0.15</v>
      </c>
      <c r="K45" s="3">
        <v>2046</v>
      </c>
      <c r="L45" s="8">
        <v>56669.393813425115</v>
      </c>
    </row>
    <row r="46" spans="1:15" hidden="1" x14ac:dyDescent="0.25">
      <c r="A46" s="9" t="s">
        <v>7</v>
      </c>
      <c r="B46" s="3">
        <v>2027</v>
      </c>
      <c r="C46" s="4">
        <v>377795.95875616744</v>
      </c>
      <c r="D46" s="10">
        <v>0.1</v>
      </c>
      <c r="E46" s="3">
        <v>2034</v>
      </c>
      <c r="F46" s="6">
        <v>37779.595875616746</v>
      </c>
      <c r="G46" s="11">
        <v>0.2</v>
      </c>
      <c r="H46" s="3">
        <v>2041</v>
      </c>
      <c r="I46" s="6">
        <v>75559.191751233491</v>
      </c>
      <c r="J46" s="11">
        <v>0.15</v>
      </c>
      <c r="K46" s="3">
        <v>2047</v>
      </c>
      <c r="L46" s="8">
        <v>56669.393813425115</v>
      </c>
    </row>
    <row r="47" spans="1:15" ht="15.75" thickBot="1" x14ac:dyDescent="0.3">
      <c r="A47" s="9" t="s">
        <v>8</v>
      </c>
      <c r="B47" s="3" t="s">
        <v>22</v>
      </c>
      <c r="C47" s="4">
        <v>444504.85868288716</v>
      </c>
      <c r="D47" s="10">
        <v>0.05</v>
      </c>
      <c r="E47" s="3" t="s">
        <v>27</v>
      </c>
      <c r="F47" s="4">
        <v>22225.24293414436</v>
      </c>
      <c r="G47" s="11">
        <v>0.05</v>
      </c>
      <c r="H47" s="3" t="s">
        <v>29</v>
      </c>
      <c r="I47" s="4">
        <v>22225.24293414436</v>
      </c>
      <c r="J47" s="11">
        <v>0.05</v>
      </c>
      <c r="K47" s="56" t="s">
        <v>19</v>
      </c>
      <c r="L47" s="57"/>
    </row>
    <row r="48" spans="1:15" hidden="1" x14ac:dyDescent="0.25">
      <c r="A48" s="9" t="s">
        <v>8</v>
      </c>
      <c r="B48" s="3">
        <v>2026</v>
      </c>
      <c r="C48" s="4">
        <v>148168.28622762905</v>
      </c>
      <c r="D48" s="10">
        <v>0.05</v>
      </c>
      <c r="E48" s="3">
        <v>2040</v>
      </c>
      <c r="F48" s="6">
        <v>7408.4143113814534</v>
      </c>
      <c r="G48" s="11">
        <v>0.05</v>
      </c>
      <c r="H48" s="3">
        <v>2053</v>
      </c>
      <c r="I48" s="6">
        <v>7408.4143113814534</v>
      </c>
      <c r="J48" s="11">
        <v>0.05</v>
      </c>
      <c r="K48" s="3">
        <v>2067</v>
      </c>
      <c r="L48" s="8">
        <v>0</v>
      </c>
    </row>
    <row r="49" spans="1:15" ht="15.75" hidden="1" thickBot="1" x14ac:dyDescent="0.3">
      <c r="A49" s="9" t="s">
        <v>8</v>
      </c>
      <c r="B49" s="3">
        <v>2027</v>
      </c>
      <c r="C49" s="4">
        <v>148168.28622762905</v>
      </c>
      <c r="D49" s="10">
        <v>0.05</v>
      </c>
      <c r="E49" s="3">
        <v>2041</v>
      </c>
      <c r="F49" s="6">
        <v>7408.4143113814534</v>
      </c>
      <c r="G49" s="11">
        <v>0.05</v>
      </c>
      <c r="H49" s="3">
        <v>2054</v>
      </c>
      <c r="I49" s="6">
        <v>7408.4143113814534</v>
      </c>
      <c r="J49" s="11">
        <v>0.05</v>
      </c>
      <c r="K49" s="3">
        <v>2068</v>
      </c>
      <c r="L49" s="8">
        <v>0</v>
      </c>
    </row>
    <row r="50" spans="1:15" hidden="1" x14ac:dyDescent="0.25">
      <c r="A50" s="9" t="s">
        <v>9</v>
      </c>
      <c r="B50" s="3">
        <v>2031</v>
      </c>
      <c r="C50" s="4">
        <v>0</v>
      </c>
      <c r="D50" s="10">
        <v>0.05</v>
      </c>
      <c r="E50" s="3">
        <v>2046</v>
      </c>
      <c r="F50" s="6">
        <v>0</v>
      </c>
      <c r="G50" s="11">
        <v>0.2</v>
      </c>
      <c r="H50" s="3">
        <v>2061</v>
      </c>
      <c r="I50" s="6">
        <v>0</v>
      </c>
      <c r="J50" s="11">
        <v>0.05</v>
      </c>
      <c r="K50" s="3">
        <v>2076</v>
      </c>
      <c r="L50" s="8">
        <v>0</v>
      </c>
    </row>
    <row r="51" spans="1:15" hidden="1" x14ac:dyDescent="0.25">
      <c r="A51" s="9" t="s">
        <v>10</v>
      </c>
      <c r="B51" s="3">
        <v>2031</v>
      </c>
      <c r="C51" s="4">
        <v>0</v>
      </c>
      <c r="D51" s="10">
        <v>0.02</v>
      </c>
      <c r="E51" s="3">
        <v>2036</v>
      </c>
      <c r="F51" s="6">
        <v>0</v>
      </c>
      <c r="G51" s="11">
        <v>0.05</v>
      </c>
      <c r="H51" s="3">
        <v>2041</v>
      </c>
      <c r="I51" s="6">
        <v>0</v>
      </c>
      <c r="J51" s="11">
        <v>0.03</v>
      </c>
      <c r="K51" s="3">
        <v>2046</v>
      </c>
      <c r="L51" s="8">
        <v>0</v>
      </c>
    </row>
    <row r="52" spans="1:15" hidden="1" x14ac:dyDescent="0.25">
      <c r="A52" s="9" t="s">
        <v>11</v>
      </c>
      <c r="B52" s="3">
        <v>2031</v>
      </c>
      <c r="C52" s="4">
        <v>0</v>
      </c>
      <c r="D52" s="10">
        <v>0.15</v>
      </c>
      <c r="E52" s="3">
        <v>2046</v>
      </c>
      <c r="F52" s="6">
        <v>0</v>
      </c>
      <c r="G52" s="11">
        <v>0.3</v>
      </c>
      <c r="H52" s="3">
        <v>2058</v>
      </c>
      <c r="I52" s="6">
        <v>0</v>
      </c>
      <c r="J52" s="11">
        <v>0.15</v>
      </c>
      <c r="K52" s="3">
        <v>2069</v>
      </c>
      <c r="L52" s="8">
        <v>0</v>
      </c>
    </row>
    <row r="53" spans="1:15" hidden="1" x14ac:dyDescent="0.25">
      <c r="A53" s="9" t="s">
        <v>12</v>
      </c>
      <c r="B53" s="3">
        <v>2031</v>
      </c>
      <c r="C53" s="4">
        <v>0</v>
      </c>
      <c r="D53" s="10">
        <v>0.1</v>
      </c>
      <c r="E53" s="3">
        <v>2037</v>
      </c>
      <c r="F53" s="6">
        <v>0</v>
      </c>
      <c r="G53" s="11">
        <v>0.25</v>
      </c>
      <c r="H53" s="3">
        <v>2044</v>
      </c>
      <c r="I53" s="6">
        <v>0</v>
      </c>
      <c r="J53" s="11">
        <v>0.15</v>
      </c>
      <c r="K53" s="3">
        <v>2050</v>
      </c>
      <c r="L53" s="8">
        <v>0</v>
      </c>
    </row>
    <row r="54" spans="1:15" hidden="1" x14ac:dyDescent="0.25">
      <c r="A54" s="9" t="s">
        <v>13</v>
      </c>
      <c r="B54" s="3">
        <v>2031</v>
      </c>
      <c r="C54" s="4">
        <v>0</v>
      </c>
      <c r="D54" s="10">
        <v>0</v>
      </c>
      <c r="E54" s="3">
        <v>2031</v>
      </c>
      <c r="F54" s="6">
        <v>0</v>
      </c>
      <c r="G54" s="11">
        <v>0</v>
      </c>
      <c r="H54" s="3">
        <v>2031</v>
      </c>
      <c r="I54" s="6">
        <v>0</v>
      </c>
      <c r="J54" s="11">
        <v>0</v>
      </c>
      <c r="K54" s="3">
        <v>2031</v>
      </c>
      <c r="L54" s="8">
        <v>0</v>
      </c>
    </row>
    <row r="55" spans="1:15" hidden="1" x14ac:dyDescent="0.25">
      <c r="A55" s="9" t="s">
        <v>14</v>
      </c>
      <c r="B55" s="3">
        <v>2033</v>
      </c>
      <c r="C55" s="27">
        <v>0</v>
      </c>
      <c r="D55" s="10">
        <v>0.15</v>
      </c>
      <c r="E55" s="3">
        <v>2046</v>
      </c>
      <c r="F55" s="6">
        <v>0</v>
      </c>
      <c r="G55" s="11">
        <v>0.3</v>
      </c>
      <c r="H55" s="3">
        <v>2058</v>
      </c>
      <c r="I55" s="6">
        <v>0</v>
      </c>
      <c r="J55" s="11">
        <v>0.15</v>
      </c>
      <c r="K55" s="3">
        <v>2071</v>
      </c>
      <c r="L55" s="8">
        <v>0</v>
      </c>
    </row>
    <row r="56" spans="1:15" ht="15.75" hidden="1" thickBot="1" x14ac:dyDescent="0.3">
      <c r="A56" s="13" t="s">
        <v>15</v>
      </c>
      <c r="B56" s="14">
        <v>0</v>
      </c>
      <c r="C56" s="15">
        <v>0</v>
      </c>
      <c r="D56" s="36">
        <v>0</v>
      </c>
      <c r="E56" s="14">
        <v>0</v>
      </c>
      <c r="F56" s="16">
        <v>0</v>
      </c>
      <c r="G56" s="41">
        <v>0</v>
      </c>
      <c r="H56" s="14">
        <v>0</v>
      </c>
      <c r="I56" s="16">
        <v>0</v>
      </c>
      <c r="J56" s="41">
        <v>0</v>
      </c>
      <c r="K56" s="14">
        <v>0</v>
      </c>
      <c r="L56" s="17">
        <v>0</v>
      </c>
    </row>
    <row r="57" spans="1:15" ht="15.75" thickBot="1" x14ac:dyDescent="0.3">
      <c r="A57" s="18" t="s">
        <v>16</v>
      </c>
      <c r="B57" s="49"/>
      <c r="C57" s="49">
        <v>1976213.2906783265</v>
      </c>
      <c r="D57" s="50"/>
      <c r="E57" s="51"/>
      <c r="F57" s="49">
        <v>175396.08613368831</v>
      </c>
      <c r="G57" s="50"/>
      <c r="H57" s="51"/>
      <c r="I57" s="49">
        <v>348482.95711957908</v>
      </c>
      <c r="J57" s="50"/>
      <c r="K57" s="51"/>
      <c r="L57" s="20">
        <v>229756.26479931589</v>
      </c>
    </row>
    <row r="59" spans="1:15" ht="15.75" thickBot="1" x14ac:dyDescent="0.3">
      <c r="A59" s="43" t="str">
        <f>CONCATENATE("Náklady na reinvestice ve stavu bez projektu v úseku ",O59)</f>
        <v>Náklady na reinvestice ve stavu bez projektu v úseku Ostrava pravé n., TO</v>
      </c>
      <c r="D59" s="34"/>
      <c r="G59" s="34"/>
      <c r="J59" s="34"/>
      <c r="L59" s="44" t="s">
        <v>17</v>
      </c>
      <c r="O59" s="1" t="s">
        <v>41</v>
      </c>
    </row>
    <row r="60" spans="1:15" ht="15" customHeight="1" x14ac:dyDescent="0.25">
      <c r="A60" s="59" t="s">
        <v>0</v>
      </c>
      <c r="B60" s="61" t="s">
        <v>1</v>
      </c>
      <c r="C60" s="62"/>
      <c r="D60" s="63" t="s">
        <v>18</v>
      </c>
      <c r="E60" s="64"/>
      <c r="F60" s="64"/>
      <c r="G60" s="64"/>
      <c r="H60" s="64"/>
      <c r="I60" s="64"/>
      <c r="J60" s="64"/>
      <c r="K60" s="64"/>
      <c r="L60" s="65"/>
    </row>
    <row r="61" spans="1:15" ht="15.75" thickBot="1" x14ac:dyDescent="0.3">
      <c r="A61" s="60"/>
      <c r="B61" s="24" t="s">
        <v>2</v>
      </c>
      <c r="C61" s="24" t="s">
        <v>3</v>
      </c>
      <c r="D61" s="35"/>
      <c r="E61" s="24" t="s">
        <v>2</v>
      </c>
      <c r="F61" s="24" t="s">
        <v>3</v>
      </c>
      <c r="G61" s="40"/>
      <c r="H61" s="24" t="s">
        <v>2</v>
      </c>
      <c r="I61" s="24" t="s">
        <v>3</v>
      </c>
      <c r="J61" s="40"/>
      <c r="K61" s="24" t="s">
        <v>2</v>
      </c>
      <c r="L61" s="25" t="s">
        <v>3</v>
      </c>
    </row>
    <row r="62" spans="1:15" ht="15.75" thickTop="1" x14ac:dyDescent="0.25">
      <c r="A62" s="31" t="s">
        <v>4</v>
      </c>
      <c r="B62" s="3" t="s">
        <v>22</v>
      </c>
      <c r="C62" s="4">
        <v>1181693.1974703618</v>
      </c>
      <c r="D62" s="10">
        <v>0.1</v>
      </c>
      <c r="E62" s="3" t="s">
        <v>23</v>
      </c>
      <c r="F62" s="4">
        <v>118169.31974703621</v>
      </c>
      <c r="G62" s="11">
        <v>0.25</v>
      </c>
      <c r="H62" s="3" t="s">
        <v>24</v>
      </c>
      <c r="I62" s="4">
        <v>295423.29936759046</v>
      </c>
      <c r="J62" s="11">
        <v>0.15</v>
      </c>
      <c r="K62" s="3" t="s">
        <v>25</v>
      </c>
      <c r="L62" s="8">
        <v>177253.97962055425</v>
      </c>
    </row>
    <row r="63" spans="1:15" hidden="1" x14ac:dyDescent="0.25">
      <c r="A63" s="31" t="s">
        <v>4</v>
      </c>
      <c r="B63" s="3">
        <v>2026</v>
      </c>
      <c r="C63" s="4">
        <v>393897.73249012063</v>
      </c>
      <c r="D63" s="10">
        <v>0.1</v>
      </c>
      <c r="E63" s="3">
        <v>2032</v>
      </c>
      <c r="F63" s="6">
        <v>39389.773249012069</v>
      </c>
      <c r="G63" s="11">
        <v>0.25</v>
      </c>
      <c r="H63" s="3">
        <v>2039</v>
      </c>
      <c r="I63" s="6">
        <v>98474.433122530158</v>
      </c>
      <c r="J63" s="11">
        <v>0.15</v>
      </c>
      <c r="K63" s="3">
        <v>2045</v>
      </c>
      <c r="L63" s="8">
        <v>59084.659873518089</v>
      </c>
    </row>
    <row r="64" spans="1:15" hidden="1" x14ac:dyDescent="0.25">
      <c r="A64" s="31" t="s">
        <v>4</v>
      </c>
      <c r="B64" s="3">
        <v>2027</v>
      </c>
      <c r="C64" s="4">
        <v>393897.73249012063</v>
      </c>
      <c r="D64" s="10">
        <v>0.1</v>
      </c>
      <c r="E64" s="3">
        <v>2033</v>
      </c>
      <c r="F64" s="6">
        <v>39389.773249012069</v>
      </c>
      <c r="G64" s="11">
        <v>0.25</v>
      </c>
      <c r="H64" s="3">
        <v>2040</v>
      </c>
      <c r="I64" s="6">
        <v>98474.433122530158</v>
      </c>
      <c r="J64" s="11">
        <v>0.15</v>
      </c>
      <c r="K64" s="3">
        <v>2046</v>
      </c>
      <c r="L64" s="8">
        <v>59084.659873518089</v>
      </c>
    </row>
    <row r="65" spans="1:15" x14ac:dyDescent="0.25">
      <c r="A65" s="31" t="s">
        <v>5</v>
      </c>
      <c r="B65" s="3">
        <v>2025</v>
      </c>
      <c r="C65" s="4">
        <v>5922.643746601806</v>
      </c>
      <c r="D65" s="10">
        <v>0.1</v>
      </c>
      <c r="E65" s="3">
        <v>2031</v>
      </c>
      <c r="F65" s="6">
        <v>592.26437466018058</v>
      </c>
      <c r="G65" s="11">
        <v>0.25</v>
      </c>
      <c r="H65" s="3">
        <v>2038</v>
      </c>
      <c r="I65" s="6">
        <v>1480.6609366504515</v>
      </c>
      <c r="J65" s="11">
        <v>0.15</v>
      </c>
      <c r="K65" s="3">
        <v>2044</v>
      </c>
      <c r="L65" s="8">
        <v>888.39656199027092</v>
      </c>
    </row>
    <row r="66" spans="1:15" x14ac:dyDescent="0.25">
      <c r="A66" s="31" t="s">
        <v>6</v>
      </c>
      <c r="B66" s="3">
        <v>2025</v>
      </c>
      <c r="C66" s="4">
        <v>52425.834333969935</v>
      </c>
      <c r="D66" s="10">
        <v>0.1</v>
      </c>
      <c r="E66" s="3">
        <v>2031</v>
      </c>
      <c r="F66" s="6">
        <v>5242.5834333969942</v>
      </c>
      <c r="G66" s="11">
        <v>0.25</v>
      </c>
      <c r="H66" s="3">
        <v>2038</v>
      </c>
      <c r="I66" s="6">
        <v>13106.458583492484</v>
      </c>
      <c r="J66" s="11">
        <v>0.15</v>
      </c>
      <c r="K66" s="3">
        <v>2044</v>
      </c>
      <c r="L66" s="8">
        <v>7863.8751500954895</v>
      </c>
    </row>
    <row r="67" spans="1:15" x14ac:dyDescent="0.25">
      <c r="A67" s="31" t="s">
        <v>7</v>
      </c>
      <c r="B67" s="3">
        <v>2026</v>
      </c>
      <c r="C67" s="4">
        <v>25814.461881669038</v>
      </c>
      <c r="D67" s="10">
        <v>0.1</v>
      </c>
      <c r="E67" s="3">
        <v>2033</v>
      </c>
      <c r="F67" s="6">
        <v>2581.446188166904</v>
      </c>
      <c r="G67" s="11">
        <v>0.2</v>
      </c>
      <c r="H67" s="3">
        <v>2040</v>
      </c>
      <c r="I67" s="6">
        <v>5162.892376333808</v>
      </c>
      <c r="J67" s="11">
        <v>0.15</v>
      </c>
      <c r="K67" s="3">
        <v>2046</v>
      </c>
      <c r="L67" s="8">
        <v>3872.1692822503555</v>
      </c>
    </row>
    <row r="68" spans="1:15" x14ac:dyDescent="0.25">
      <c r="A68" s="31" t="s">
        <v>8</v>
      </c>
      <c r="B68" s="3">
        <v>2026</v>
      </c>
      <c r="C68" s="4">
        <v>10543.356813793926</v>
      </c>
      <c r="D68" s="10">
        <v>0.05</v>
      </c>
      <c r="E68" s="3">
        <v>2040</v>
      </c>
      <c r="F68" s="6">
        <v>527.16784068969628</v>
      </c>
      <c r="G68" s="11">
        <v>0.05</v>
      </c>
      <c r="H68" s="3">
        <v>2053</v>
      </c>
      <c r="I68" s="6">
        <v>527.16784068969628</v>
      </c>
      <c r="J68" s="11">
        <v>0.05</v>
      </c>
      <c r="K68" s="56" t="s">
        <v>19</v>
      </c>
      <c r="L68" s="57"/>
    </row>
    <row r="69" spans="1:15" hidden="1" x14ac:dyDescent="0.25">
      <c r="A69" s="31" t="s">
        <v>9</v>
      </c>
      <c r="B69" s="3">
        <v>2032</v>
      </c>
      <c r="C69" s="4">
        <v>0</v>
      </c>
      <c r="D69" s="10">
        <v>0.05</v>
      </c>
      <c r="E69" s="3">
        <v>2047</v>
      </c>
      <c r="F69" s="6">
        <v>0</v>
      </c>
      <c r="G69" s="11">
        <v>0.2</v>
      </c>
      <c r="H69" s="3">
        <v>2062</v>
      </c>
      <c r="I69" s="6">
        <v>0</v>
      </c>
      <c r="J69" s="11">
        <v>0.05</v>
      </c>
      <c r="K69" s="3">
        <v>2077</v>
      </c>
      <c r="L69" s="8">
        <v>0</v>
      </c>
    </row>
    <row r="70" spans="1:15" hidden="1" x14ac:dyDescent="0.25">
      <c r="A70" s="31" t="s">
        <v>10</v>
      </c>
      <c r="B70" s="3">
        <v>2032</v>
      </c>
      <c r="C70" s="4">
        <v>0</v>
      </c>
      <c r="D70" s="10">
        <v>0.02</v>
      </c>
      <c r="E70" s="3">
        <v>2037</v>
      </c>
      <c r="F70" s="6">
        <v>0</v>
      </c>
      <c r="G70" s="11">
        <v>0.05</v>
      </c>
      <c r="H70" s="3">
        <v>2042</v>
      </c>
      <c r="I70" s="6">
        <v>0</v>
      </c>
      <c r="J70" s="11">
        <v>0.03</v>
      </c>
      <c r="K70" s="3">
        <v>2047</v>
      </c>
      <c r="L70" s="8">
        <v>0</v>
      </c>
    </row>
    <row r="71" spans="1:15" hidden="1" x14ac:dyDescent="0.25">
      <c r="A71" s="31" t="s">
        <v>11</v>
      </c>
      <c r="B71" s="3">
        <v>2032</v>
      </c>
      <c r="C71" s="4">
        <v>0</v>
      </c>
      <c r="D71" s="10">
        <v>0.15</v>
      </c>
      <c r="E71" s="3">
        <v>2047</v>
      </c>
      <c r="F71" s="6">
        <v>0</v>
      </c>
      <c r="G71" s="11">
        <v>0.3</v>
      </c>
      <c r="H71" s="3">
        <v>2059</v>
      </c>
      <c r="I71" s="6">
        <v>0</v>
      </c>
      <c r="J71" s="11">
        <v>0.15</v>
      </c>
      <c r="K71" s="3">
        <v>2070</v>
      </c>
      <c r="L71" s="8">
        <v>0</v>
      </c>
    </row>
    <row r="72" spans="1:15" ht="15.75" thickBot="1" x14ac:dyDescent="0.3">
      <c r="A72" s="31" t="s">
        <v>12</v>
      </c>
      <c r="B72" s="3" t="s">
        <v>22</v>
      </c>
      <c r="C72" s="4">
        <v>587530.75593306194</v>
      </c>
      <c r="D72" s="10">
        <v>0.1</v>
      </c>
      <c r="E72" s="3" t="s">
        <v>23</v>
      </c>
      <c r="F72" s="4">
        <v>58753.075593306196</v>
      </c>
      <c r="G72" s="11">
        <v>0.25</v>
      </c>
      <c r="H72" s="3" t="s">
        <v>24</v>
      </c>
      <c r="I72" s="4">
        <v>146882.68898326549</v>
      </c>
      <c r="J72" s="11">
        <v>0.15</v>
      </c>
      <c r="K72" s="3" t="s">
        <v>25</v>
      </c>
      <c r="L72" s="8">
        <v>88129.613389959282</v>
      </c>
    </row>
    <row r="73" spans="1:15" hidden="1" x14ac:dyDescent="0.25">
      <c r="A73" s="31" t="s">
        <v>12</v>
      </c>
      <c r="B73" s="3">
        <v>2026</v>
      </c>
      <c r="C73" s="4">
        <v>195843.58531102064</v>
      </c>
      <c r="D73" s="10">
        <v>0.1</v>
      </c>
      <c r="E73" s="3">
        <v>2032</v>
      </c>
      <c r="F73" s="6">
        <v>19584.358531102065</v>
      </c>
      <c r="G73" s="11">
        <v>0.25</v>
      </c>
      <c r="H73" s="3">
        <v>2039</v>
      </c>
      <c r="I73" s="6">
        <v>48960.896327755159</v>
      </c>
      <c r="J73" s="11">
        <v>0.15</v>
      </c>
      <c r="K73" s="3">
        <v>2045</v>
      </c>
      <c r="L73" s="8">
        <v>29376.537796653094</v>
      </c>
    </row>
    <row r="74" spans="1:15" ht="15.75" hidden="1" thickBot="1" x14ac:dyDescent="0.3">
      <c r="A74" s="31" t="s">
        <v>12</v>
      </c>
      <c r="B74" s="3">
        <v>2027</v>
      </c>
      <c r="C74" s="4">
        <v>195843.58531102064</v>
      </c>
      <c r="D74" s="10">
        <v>0.1</v>
      </c>
      <c r="E74" s="3">
        <v>2033</v>
      </c>
      <c r="F74" s="6">
        <v>19584.358531102065</v>
      </c>
      <c r="G74" s="11">
        <v>0.25</v>
      </c>
      <c r="H74" s="3">
        <v>2040</v>
      </c>
      <c r="I74" s="6">
        <v>48960.896327755159</v>
      </c>
      <c r="J74" s="11">
        <v>0.15</v>
      </c>
      <c r="K74" s="3">
        <v>2046</v>
      </c>
      <c r="L74" s="8">
        <v>29376.537796653094</v>
      </c>
    </row>
    <row r="75" spans="1:15" hidden="1" x14ac:dyDescent="0.25">
      <c r="A75" s="31" t="s">
        <v>13</v>
      </c>
      <c r="B75" s="3">
        <v>2032</v>
      </c>
      <c r="C75" s="4">
        <v>0</v>
      </c>
      <c r="D75" s="10">
        <v>0</v>
      </c>
      <c r="E75" s="3">
        <v>2032</v>
      </c>
      <c r="F75" s="6">
        <v>0</v>
      </c>
      <c r="G75" s="11">
        <v>0</v>
      </c>
      <c r="H75" s="3">
        <v>2032</v>
      </c>
      <c r="I75" s="6">
        <v>0</v>
      </c>
      <c r="J75" s="11">
        <v>0</v>
      </c>
      <c r="K75" s="3">
        <v>2032</v>
      </c>
      <c r="L75" s="8">
        <v>0</v>
      </c>
    </row>
    <row r="76" spans="1:15" hidden="1" x14ac:dyDescent="0.25">
      <c r="A76" s="31" t="s">
        <v>14</v>
      </c>
      <c r="B76" s="3">
        <v>2034</v>
      </c>
      <c r="C76" s="4">
        <v>0</v>
      </c>
      <c r="D76" s="10">
        <v>0.15</v>
      </c>
      <c r="E76" s="3">
        <v>2047</v>
      </c>
      <c r="F76" s="6">
        <v>0</v>
      </c>
      <c r="G76" s="11">
        <v>0.3</v>
      </c>
      <c r="H76" s="3">
        <v>2059</v>
      </c>
      <c r="I76" s="6">
        <v>0</v>
      </c>
      <c r="J76" s="11">
        <v>0.15</v>
      </c>
      <c r="K76" s="3">
        <v>2072</v>
      </c>
      <c r="L76" s="8">
        <v>0</v>
      </c>
    </row>
    <row r="77" spans="1:15" ht="15.75" hidden="1" thickBot="1" x14ac:dyDescent="0.3">
      <c r="A77" s="31" t="s">
        <v>15</v>
      </c>
      <c r="B77" s="3">
        <v>0</v>
      </c>
      <c r="C77" s="4">
        <v>0</v>
      </c>
      <c r="D77" s="10">
        <v>0</v>
      </c>
      <c r="E77" s="3">
        <v>0</v>
      </c>
      <c r="F77" s="6">
        <v>0</v>
      </c>
      <c r="G77" s="11">
        <v>0</v>
      </c>
      <c r="H77" s="3">
        <v>0</v>
      </c>
      <c r="I77" s="6">
        <v>0</v>
      </c>
      <c r="J77" s="11">
        <v>0</v>
      </c>
      <c r="K77" s="3">
        <v>0</v>
      </c>
      <c r="L77" s="8">
        <v>0</v>
      </c>
    </row>
    <row r="78" spans="1:15" ht="15.75" thickBot="1" x14ac:dyDescent="0.3">
      <c r="A78" s="18" t="s">
        <v>16</v>
      </c>
      <c r="B78" s="49"/>
      <c r="C78" s="49">
        <v>1863930.2501794589</v>
      </c>
      <c r="D78" s="50"/>
      <c r="E78" s="51"/>
      <c r="F78" s="49">
        <v>185865.8571772562</v>
      </c>
      <c r="G78" s="50"/>
      <c r="H78" s="51"/>
      <c r="I78" s="49">
        <v>462583.1680880225</v>
      </c>
      <c r="J78" s="50"/>
      <c r="K78" s="51"/>
      <c r="L78" s="20">
        <v>278008.03400484967</v>
      </c>
    </row>
    <row r="80" spans="1:15" ht="15.75" thickBot="1" x14ac:dyDescent="0.3">
      <c r="A80" s="43" t="str">
        <f>CONCATENATE("Náklady na reinvestice ve stavu bez projektu v úseku ",O80)</f>
        <v>Náklady na reinvestice ve stavu bez projektu v úseku Ostrava levé n.</v>
      </c>
      <c r="D80" s="34"/>
      <c r="G80" s="34"/>
      <c r="J80" s="34"/>
      <c r="L80" s="44" t="s">
        <v>17</v>
      </c>
      <c r="O80" s="1" t="s">
        <v>42</v>
      </c>
    </row>
    <row r="81" spans="1:12" x14ac:dyDescent="0.25">
      <c r="A81" s="59" t="s">
        <v>0</v>
      </c>
      <c r="B81" s="61" t="s">
        <v>1</v>
      </c>
      <c r="C81" s="62"/>
      <c r="D81" s="63" t="s">
        <v>18</v>
      </c>
      <c r="E81" s="64"/>
      <c r="F81" s="64"/>
      <c r="G81" s="64"/>
      <c r="H81" s="64"/>
      <c r="I81" s="64"/>
      <c r="J81" s="64"/>
      <c r="K81" s="64"/>
      <c r="L81" s="65"/>
    </row>
    <row r="82" spans="1:12" ht="15.75" thickBot="1" x14ac:dyDescent="0.3">
      <c r="A82" s="60"/>
      <c r="B82" s="24" t="s">
        <v>2</v>
      </c>
      <c r="C82" s="24" t="s">
        <v>3</v>
      </c>
      <c r="D82" s="35"/>
      <c r="E82" s="24" t="s">
        <v>2</v>
      </c>
      <c r="F82" s="24" t="s">
        <v>3</v>
      </c>
      <c r="G82" s="40"/>
      <c r="H82" s="24" t="s">
        <v>2</v>
      </c>
      <c r="I82" s="24" t="s">
        <v>3</v>
      </c>
      <c r="J82" s="40"/>
      <c r="K82" s="24" t="s">
        <v>2</v>
      </c>
      <c r="L82" s="25" t="s">
        <v>3</v>
      </c>
    </row>
    <row r="83" spans="1:12" ht="15.75" thickTop="1" x14ac:dyDescent="0.25">
      <c r="A83" s="31" t="s">
        <v>4</v>
      </c>
      <c r="B83" s="3">
        <v>2026</v>
      </c>
      <c r="C83" s="4">
        <v>174696.43210151567</v>
      </c>
      <c r="D83" s="10">
        <v>0.1</v>
      </c>
      <c r="E83" s="3">
        <v>2032</v>
      </c>
      <c r="F83" s="6">
        <v>17469.643210151567</v>
      </c>
      <c r="G83" s="11">
        <v>0.25</v>
      </c>
      <c r="H83" s="3">
        <v>2039</v>
      </c>
      <c r="I83" s="6">
        <v>43674.108025378919</v>
      </c>
      <c r="J83" s="11">
        <v>0.15</v>
      </c>
      <c r="K83" s="3">
        <v>2045</v>
      </c>
      <c r="L83" s="8">
        <v>26204.464815227351</v>
      </c>
    </row>
    <row r="84" spans="1:12" x14ac:dyDescent="0.25">
      <c r="A84" s="31" t="s">
        <v>5</v>
      </c>
      <c r="B84" s="3">
        <v>2026</v>
      </c>
      <c r="C84" s="4">
        <v>14214.344991844333</v>
      </c>
      <c r="D84" s="10">
        <v>0.1</v>
      </c>
      <c r="E84" s="3">
        <v>2032</v>
      </c>
      <c r="F84" s="6">
        <v>1421.4344991844334</v>
      </c>
      <c r="G84" s="11">
        <v>0.25</v>
      </c>
      <c r="H84" s="3">
        <v>2039</v>
      </c>
      <c r="I84" s="6">
        <v>3553.5862479610832</v>
      </c>
      <c r="J84" s="11">
        <v>0.15</v>
      </c>
      <c r="K84" s="3">
        <v>2045</v>
      </c>
      <c r="L84" s="8">
        <v>2132.15174877665</v>
      </c>
    </row>
    <row r="85" spans="1:12" x14ac:dyDescent="0.25">
      <c r="A85" s="31" t="s">
        <v>6</v>
      </c>
      <c r="B85" s="3">
        <v>2026</v>
      </c>
      <c r="C85" s="4">
        <v>227384.47103403221</v>
      </c>
      <c r="D85" s="10">
        <v>0.1</v>
      </c>
      <c r="E85" s="3">
        <v>2032</v>
      </c>
      <c r="F85" s="6">
        <v>22738.447103403221</v>
      </c>
      <c r="G85" s="11">
        <v>0.25</v>
      </c>
      <c r="H85" s="3">
        <v>2039</v>
      </c>
      <c r="I85" s="6">
        <v>56846.117758508051</v>
      </c>
      <c r="J85" s="11">
        <v>0.15</v>
      </c>
      <c r="K85" s="3">
        <v>2045</v>
      </c>
      <c r="L85" s="8">
        <v>34107.670655104826</v>
      </c>
    </row>
    <row r="86" spans="1:12" x14ac:dyDescent="0.25">
      <c r="A86" s="31" t="s">
        <v>7</v>
      </c>
      <c r="B86" s="3">
        <v>2027</v>
      </c>
      <c r="C86" s="4">
        <v>273405.98219431523</v>
      </c>
      <c r="D86" s="10">
        <v>0.1</v>
      </c>
      <c r="E86" s="3">
        <v>2034</v>
      </c>
      <c r="F86" s="6">
        <v>27340.598219431526</v>
      </c>
      <c r="G86" s="11">
        <v>0.2</v>
      </c>
      <c r="H86" s="3">
        <v>2041</v>
      </c>
      <c r="I86" s="6">
        <v>54681.196438863051</v>
      </c>
      <c r="J86" s="11">
        <v>0.15</v>
      </c>
      <c r="K86" s="3">
        <v>2047</v>
      </c>
      <c r="L86" s="8">
        <v>41010.897329147287</v>
      </c>
    </row>
    <row r="87" spans="1:12" x14ac:dyDescent="0.25">
      <c r="A87" s="31" t="s">
        <v>8</v>
      </c>
      <c r="B87" s="3">
        <v>2027</v>
      </c>
      <c r="C87" s="4">
        <v>20744.894345754397</v>
      </c>
      <c r="D87" s="10">
        <v>0.05</v>
      </c>
      <c r="E87" s="3">
        <v>2041</v>
      </c>
      <c r="F87" s="6">
        <v>1037.2447172877198</v>
      </c>
      <c r="G87" s="11">
        <v>0.05</v>
      </c>
      <c r="H87" s="3">
        <v>2054</v>
      </c>
      <c r="I87" s="6">
        <v>1037.2447172877198</v>
      </c>
      <c r="J87" s="11">
        <v>0.05</v>
      </c>
      <c r="K87" s="3">
        <v>2068</v>
      </c>
      <c r="L87" s="8">
        <v>0</v>
      </c>
    </row>
    <row r="88" spans="1:12" x14ac:dyDescent="0.25">
      <c r="A88" s="31" t="s">
        <v>9</v>
      </c>
      <c r="B88" s="55" t="s">
        <v>20</v>
      </c>
      <c r="C88" s="4">
        <v>65537.12273009622</v>
      </c>
      <c r="D88" s="10">
        <v>0.05</v>
      </c>
      <c r="E88" s="55" t="s">
        <v>21</v>
      </c>
      <c r="F88" s="6">
        <v>3276.8561365048113</v>
      </c>
      <c r="G88" s="11">
        <v>0.2</v>
      </c>
      <c r="H88" s="56" t="s">
        <v>19</v>
      </c>
      <c r="I88" s="58"/>
      <c r="J88" s="11">
        <v>0.05</v>
      </c>
      <c r="K88" s="56" t="s">
        <v>19</v>
      </c>
      <c r="L88" s="57"/>
    </row>
    <row r="89" spans="1:12" hidden="1" x14ac:dyDescent="0.25">
      <c r="A89" s="31" t="s">
        <v>10</v>
      </c>
      <c r="B89" s="3">
        <v>2033</v>
      </c>
      <c r="C89" s="4">
        <v>0</v>
      </c>
      <c r="D89" s="10">
        <v>0.02</v>
      </c>
      <c r="E89" s="3">
        <v>2038</v>
      </c>
      <c r="F89" s="6">
        <v>0</v>
      </c>
      <c r="G89" s="11">
        <v>0.05</v>
      </c>
      <c r="H89" s="3">
        <v>2043</v>
      </c>
      <c r="I89" s="6">
        <v>0</v>
      </c>
      <c r="J89" s="11">
        <v>0.03</v>
      </c>
      <c r="K89" s="3">
        <v>2048</v>
      </c>
      <c r="L89" s="8">
        <v>0</v>
      </c>
    </row>
    <row r="90" spans="1:12" hidden="1" x14ac:dyDescent="0.25">
      <c r="A90" s="31" t="s">
        <v>11</v>
      </c>
      <c r="B90" s="3">
        <v>2033</v>
      </c>
      <c r="C90" s="4">
        <v>0</v>
      </c>
      <c r="D90" s="10">
        <v>0.15</v>
      </c>
      <c r="E90" s="3">
        <v>2046</v>
      </c>
      <c r="F90" s="6">
        <v>0</v>
      </c>
      <c r="G90" s="11">
        <v>0.3</v>
      </c>
      <c r="H90" s="3">
        <v>2058</v>
      </c>
      <c r="I90" s="6">
        <v>0</v>
      </c>
      <c r="J90" s="11">
        <v>0.15</v>
      </c>
      <c r="K90" s="3">
        <v>2071</v>
      </c>
      <c r="L90" s="8">
        <v>0</v>
      </c>
    </row>
    <row r="91" spans="1:12" x14ac:dyDescent="0.25">
      <c r="A91" s="31" t="s">
        <v>12</v>
      </c>
      <c r="B91" s="3">
        <v>2026</v>
      </c>
      <c r="C91" s="4">
        <v>163202.98775918389</v>
      </c>
      <c r="D91" s="10">
        <v>0.1</v>
      </c>
      <c r="E91" s="3">
        <v>2032</v>
      </c>
      <c r="F91" s="6">
        <v>16320.298775918389</v>
      </c>
      <c r="G91" s="11">
        <v>0.25</v>
      </c>
      <c r="H91" s="3">
        <v>2039</v>
      </c>
      <c r="I91" s="6">
        <v>40800.746939795972</v>
      </c>
      <c r="J91" s="11">
        <v>0.15</v>
      </c>
      <c r="K91" s="3">
        <v>2045</v>
      </c>
      <c r="L91" s="8">
        <v>24480.448163877583</v>
      </c>
    </row>
    <row r="92" spans="1:12" hidden="1" x14ac:dyDescent="0.25">
      <c r="A92" s="31" t="s">
        <v>13</v>
      </c>
      <c r="B92" s="3">
        <v>2033</v>
      </c>
      <c r="C92" s="4">
        <v>0</v>
      </c>
      <c r="D92" s="10">
        <v>0</v>
      </c>
      <c r="E92" s="3">
        <v>2033</v>
      </c>
      <c r="F92" s="6">
        <v>0</v>
      </c>
      <c r="G92" s="11">
        <v>0</v>
      </c>
      <c r="H92" s="3">
        <v>2033</v>
      </c>
      <c r="I92" s="6">
        <v>0</v>
      </c>
      <c r="J92" s="11">
        <v>0</v>
      </c>
      <c r="K92" s="3">
        <v>2033</v>
      </c>
      <c r="L92" s="8">
        <v>0</v>
      </c>
    </row>
    <row r="93" spans="1:12" ht="15.75" thickBot="1" x14ac:dyDescent="0.3">
      <c r="A93" s="31" t="s">
        <v>14</v>
      </c>
      <c r="B93" s="3">
        <v>2033</v>
      </c>
      <c r="C93" s="4">
        <v>42488.136731898223</v>
      </c>
      <c r="D93" s="10">
        <v>0.15</v>
      </c>
      <c r="E93" s="3">
        <v>2046</v>
      </c>
      <c r="F93" s="6">
        <v>6373.2205097847336</v>
      </c>
      <c r="G93" s="11">
        <v>0.3</v>
      </c>
      <c r="H93" s="56" t="s">
        <v>19</v>
      </c>
      <c r="I93" s="58"/>
      <c r="J93" s="11">
        <v>0.15</v>
      </c>
      <c r="K93" s="56" t="s">
        <v>19</v>
      </c>
      <c r="L93" s="57"/>
    </row>
    <row r="94" spans="1:12" ht="15.75" hidden="1" thickBot="1" x14ac:dyDescent="0.3">
      <c r="A94" s="31" t="s">
        <v>15</v>
      </c>
      <c r="B94" s="3">
        <v>0</v>
      </c>
      <c r="C94" s="4">
        <v>0</v>
      </c>
      <c r="D94" s="10">
        <v>0</v>
      </c>
      <c r="E94" s="3">
        <v>0</v>
      </c>
      <c r="F94" s="6">
        <v>0</v>
      </c>
      <c r="G94" s="11">
        <v>0</v>
      </c>
      <c r="H94" s="3">
        <v>0</v>
      </c>
      <c r="I94" s="6">
        <v>0</v>
      </c>
      <c r="J94" s="11">
        <v>0</v>
      </c>
      <c r="K94" s="3">
        <v>0</v>
      </c>
      <c r="L94" s="8">
        <v>0</v>
      </c>
    </row>
    <row r="95" spans="1:12" ht="15.75" thickBot="1" x14ac:dyDescent="0.3">
      <c r="A95" s="18" t="s">
        <v>16</v>
      </c>
      <c r="B95" s="49"/>
      <c r="C95" s="49">
        <v>981674.3718886401</v>
      </c>
      <c r="D95" s="50"/>
      <c r="E95" s="51"/>
      <c r="F95" s="49">
        <v>95977.7431716664</v>
      </c>
      <c r="G95" s="50"/>
      <c r="H95" s="51"/>
      <c r="I95" s="49">
        <v>200593.00012779477</v>
      </c>
      <c r="J95" s="50"/>
      <c r="K95" s="51"/>
      <c r="L95" s="20">
        <v>127935.63271213369</v>
      </c>
    </row>
    <row r="97" spans="1:15" ht="15.75" thickBot="1" x14ac:dyDescent="0.3">
      <c r="A97" s="43" t="str">
        <f>CONCATENATE("Náklady na reinvestice ve stavu bez projektu v úseku ",O97)</f>
        <v>Náklady na reinvestice ve stavu bez projektu v úseku Ostrava osobní n.</v>
      </c>
      <c r="D97" s="34"/>
      <c r="G97" s="34"/>
      <c r="J97" s="34"/>
      <c r="L97" s="44" t="s">
        <v>17</v>
      </c>
      <c r="O97" s="1" t="s">
        <v>43</v>
      </c>
    </row>
    <row r="98" spans="1:15" x14ac:dyDescent="0.25">
      <c r="A98" s="59" t="s">
        <v>0</v>
      </c>
      <c r="B98" s="61" t="s">
        <v>1</v>
      </c>
      <c r="C98" s="62"/>
      <c r="D98" s="63" t="s">
        <v>18</v>
      </c>
      <c r="E98" s="64"/>
      <c r="F98" s="64"/>
      <c r="G98" s="64"/>
      <c r="H98" s="64"/>
      <c r="I98" s="64"/>
      <c r="J98" s="64"/>
      <c r="K98" s="64"/>
      <c r="L98" s="65"/>
    </row>
    <row r="99" spans="1:15" ht="15.75" thickBot="1" x14ac:dyDescent="0.3">
      <c r="A99" s="60"/>
      <c r="B99" s="24" t="s">
        <v>2</v>
      </c>
      <c r="C99" s="24" t="s">
        <v>3</v>
      </c>
      <c r="D99" s="35"/>
      <c r="E99" s="24" t="s">
        <v>2</v>
      </c>
      <c r="F99" s="24" t="s">
        <v>3</v>
      </c>
      <c r="G99" s="40"/>
      <c r="H99" s="24" t="s">
        <v>2</v>
      </c>
      <c r="I99" s="24" t="s">
        <v>3</v>
      </c>
      <c r="J99" s="40"/>
      <c r="K99" s="24" t="s">
        <v>2</v>
      </c>
      <c r="L99" s="25" t="s">
        <v>3</v>
      </c>
    </row>
    <row r="100" spans="1:15" ht="15.75" thickTop="1" x14ac:dyDescent="0.25">
      <c r="A100" s="9" t="s">
        <v>4</v>
      </c>
      <c r="B100" s="3" t="s">
        <v>30</v>
      </c>
      <c r="C100" s="4">
        <v>701111.66905822814</v>
      </c>
      <c r="D100" s="10">
        <v>0.1</v>
      </c>
      <c r="E100" s="3" t="s">
        <v>31</v>
      </c>
      <c r="F100" s="4">
        <v>70111.166905822814</v>
      </c>
      <c r="G100" s="11">
        <v>0.25</v>
      </c>
      <c r="H100" s="3" t="s">
        <v>32</v>
      </c>
      <c r="I100" s="4">
        <v>175277.91726455704</v>
      </c>
      <c r="J100" s="11">
        <v>0.15</v>
      </c>
      <c r="K100" s="3" t="s">
        <v>33</v>
      </c>
      <c r="L100" s="8">
        <v>105166.75035873422</v>
      </c>
    </row>
    <row r="101" spans="1:15" hidden="1" x14ac:dyDescent="0.25">
      <c r="A101" s="9" t="str">
        <f>+A100</f>
        <v>Zabezpečovací zařízení</v>
      </c>
      <c r="B101" s="12">
        <v>2030</v>
      </c>
      <c r="C101" s="32">
        <v>233703.88968607606</v>
      </c>
      <c r="D101" s="11">
        <v>0.1</v>
      </c>
      <c r="E101" s="12">
        <v>2036</v>
      </c>
      <c r="F101" s="33">
        <v>23370.388968607607</v>
      </c>
      <c r="G101" s="11">
        <v>0.25</v>
      </c>
      <c r="H101" s="12">
        <v>2043</v>
      </c>
      <c r="I101" s="33">
        <v>58425.972421519014</v>
      </c>
      <c r="J101" s="11">
        <v>0.15</v>
      </c>
      <c r="K101" s="12">
        <v>2049</v>
      </c>
      <c r="L101" s="42">
        <v>35055.583452911407</v>
      </c>
    </row>
    <row r="102" spans="1:15" hidden="1" x14ac:dyDescent="0.25">
      <c r="A102" s="9" t="str">
        <f>+A101</f>
        <v>Zabezpečovací zařízení</v>
      </c>
      <c r="B102" s="12">
        <v>2031</v>
      </c>
      <c r="C102" s="32">
        <v>233703.88968607606</v>
      </c>
      <c r="D102" s="11">
        <v>0.1</v>
      </c>
      <c r="E102" s="12">
        <v>2037</v>
      </c>
      <c r="F102" s="33">
        <v>23370.388968607607</v>
      </c>
      <c r="G102" s="11">
        <v>0.25</v>
      </c>
      <c r="H102" s="12">
        <v>2044</v>
      </c>
      <c r="I102" s="33">
        <v>58425.972421519014</v>
      </c>
      <c r="J102" s="11">
        <v>0.15</v>
      </c>
      <c r="K102" s="12">
        <v>2050</v>
      </c>
      <c r="L102" s="42">
        <v>35055.583452911407</v>
      </c>
    </row>
    <row r="103" spans="1:15" x14ac:dyDescent="0.25">
      <c r="A103" s="9" t="s">
        <v>5</v>
      </c>
      <c r="B103" s="3" t="s">
        <v>30</v>
      </c>
      <c r="C103" s="4">
        <v>63964.552463299508</v>
      </c>
      <c r="D103" s="10">
        <v>0.1</v>
      </c>
      <c r="E103" s="3" t="s">
        <v>31</v>
      </c>
      <c r="F103" s="4">
        <v>6396.4552463299497</v>
      </c>
      <c r="G103" s="11">
        <v>0.25</v>
      </c>
      <c r="H103" s="3" t="s">
        <v>32</v>
      </c>
      <c r="I103" s="4">
        <v>15991.138115824877</v>
      </c>
      <c r="J103" s="11">
        <v>0.15</v>
      </c>
      <c r="K103" s="3" t="s">
        <v>33</v>
      </c>
      <c r="L103" s="8">
        <v>9594.6828694949254</v>
      </c>
    </row>
    <row r="104" spans="1:15" hidden="1" x14ac:dyDescent="0.25">
      <c r="A104" s="9" t="str">
        <f>+A103</f>
        <v>Sdělovací zařízení</v>
      </c>
      <c r="B104" s="12">
        <v>2030</v>
      </c>
      <c r="C104" s="32">
        <v>21321.517487766501</v>
      </c>
      <c r="D104" s="11">
        <v>0.1</v>
      </c>
      <c r="E104" s="12">
        <v>2036</v>
      </c>
      <c r="F104" s="33">
        <v>2132.15174877665</v>
      </c>
      <c r="G104" s="11">
        <v>0.25</v>
      </c>
      <c r="H104" s="12">
        <v>2043</v>
      </c>
      <c r="I104" s="33">
        <v>5330.3793719416253</v>
      </c>
      <c r="J104" s="11">
        <v>0.15</v>
      </c>
      <c r="K104" s="12">
        <v>2049</v>
      </c>
      <c r="L104" s="42">
        <v>3198.2276231649753</v>
      </c>
    </row>
    <row r="105" spans="1:15" hidden="1" x14ac:dyDescent="0.25">
      <c r="A105" s="9" t="str">
        <f>+A104</f>
        <v>Sdělovací zařízení</v>
      </c>
      <c r="B105" s="12">
        <v>2031</v>
      </c>
      <c r="C105" s="32">
        <v>21321.517487766501</v>
      </c>
      <c r="D105" s="11">
        <v>0.1</v>
      </c>
      <c r="E105" s="12">
        <v>2037</v>
      </c>
      <c r="F105" s="33">
        <v>2132.15174877665</v>
      </c>
      <c r="G105" s="11">
        <v>0.25</v>
      </c>
      <c r="H105" s="12">
        <v>2044</v>
      </c>
      <c r="I105" s="33">
        <v>5330.3793719416253</v>
      </c>
      <c r="J105" s="11">
        <v>0.15</v>
      </c>
      <c r="K105" s="12">
        <v>2050</v>
      </c>
      <c r="L105" s="42">
        <v>3198.2276231649753</v>
      </c>
    </row>
    <row r="106" spans="1:15" x14ac:dyDescent="0.25">
      <c r="A106" s="9" t="s">
        <v>6</v>
      </c>
      <c r="B106" s="3" t="s">
        <v>30</v>
      </c>
      <c r="C106" s="4">
        <v>390625.33691672713</v>
      </c>
      <c r="D106" s="10">
        <v>0.1</v>
      </c>
      <c r="E106" s="3" t="s">
        <v>31</v>
      </c>
      <c r="F106" s="4">
        <v>39062.533691672717</v>
      </c>
      <c r="G106" s="11">
        <v>0.25</v>
      </c>
      <c r="H106" s="3" t="s">
        <v>32</v>
      </c>
      <c r="I106" s="4">
        <v>97656.334229181783</v>
      </c>
      <c r="J106" s="11">
        <v>0.15</v>
      </c>
      <c r="K106" s="3" t="s">
        <v>33</v>
      </c>
      <c r="L106" s="8">
        <v>58593.800537509065</v>
      </c>
    </row>
    <row r="107" spans="1:15" hidden="1" x14ac:dyDescent="0.25">
      <c r="A107" s="9" t="str">
        <f>+A106</f>
        <v>Silnoproudé rozvody a zařízení</v>
      </c>
      <c r="B107" s="12">
        <v>2030</v>
      </c>
      <c r="C107" s="32">
        <v>130208.44563890905</v>
      </c>
      <c r="D107" s="11">
        <v>0.1</v>
      </c>
      <c r="E107" s="12">
        <v>2036</v>
      </c>
      <c r="F107" s="33">
        <v>13020.844563890905</v>
      </c>
      <c r="G107" s="11">
        <v>0.25</v>
      </c>
      <c r="H107" s="12">
        <v>2043</v>
      </c>
      <c r="I107" s="33">
        <v>32552.111409727262</v>
      </c>
      <c r="J107" s="11">
        <v>0.15</v>
      </c>
      <c r="K107" s="12">
        <v>2049</v>
      </c>
      <c r="L107" s="42">
        <v>19531.266845836355</v>
      </c>
    </row>
    <row r="108" spans="1:15" hidden="1" x14ac:dyDescent="0.25">
      <c r="A108" s="9" t="str">
        <f>+A107</f>
        <v>Silnoproudé rozvody a zařízení</v>
      </c>
      <c r="B108" s="12">
        <v>2031</v>
      </c>
      <c r="C108" s="32">
        <v>130208.44563890905</v>
      </c>
      <c r="D108" s="11">
        <v>0.1</v>
      </c>
      <c r="E108" s="12">
        <v>2037</v>
      </c>
      <c r="F108" s="33">
        <v>13020.844563890905</v>
      </c>
      <c r="G108" s="11">
        <v>0.25</v>
      </c>
      <c r="H108" s="12">
        <v>2044</v>
      </c>
      <c r="I108" s="33">
        <v>32552.111409727262</v>
      </c>
      <c r="J108" s="11">
        <v>0.15</v>
      </c>
      <c r="K108" s="12">
        <v>2050</v>
      </c>
      <c r="L108" s="42">
        <v>19531.266845836355</v>
      </c>
    </row>
    <row r="109" spans="1:15" x14ac:dyDescent="0.25">
      <c r="A109" s="9" t="s">
        <v>7</v>
      </c>
      <c r="B109" s="3" t="s">
        <v>30</v>
      </c>
      <c r="C109" s="4">
        <v>783101.6331310434</v>
      </c>
      <c r="D109" s="10">
        <v>0.1</v>
      </c>
      <c r="E109" s="3" t="s">
        <v>34</v>
      </c>
      <c r="F109" s="4">
        <v>78310.163313104335</v>
      </c>
      <c r="G109" s="11">
        <v>0.2</v>
      </c>
      <c r="H109" s="3" t="s">
        <v>35</v>
      </c>
      <c r="I109" s="4">
        <v>156620.32662620867</v>
      </c>
      <c r="J109" s="11">
        <v>0.15</v>
      </c>
      <c r="K109" s="3" t="s">
        <v>36</v>
      </c>
      <c r="L109" s="8">
        <v>117465.2449696565</v>
      </c>
    </row>
    <row r="110" spans="1:15" hidden="1" x14ac:dyDescent="0.25">
      <c r="A110" s="9" t="str">
        <f>+A109</f>
        <v>Železniční svršek</v>
      </c>
      <c r="B110" s="12">
        <v>2030</v>
      </c>
      <c r="C110" s="32">
        <v>261033.87771034779</v>
      </c>
      <c r="D110" s="11">
        <v>0.1</v>
      </c>
      <c r="E110" s="12">
        <v>2037</v>
      </c>
      <c r="F110" s="33">
        <v>26103.387771034781</v>
      </c>
      <c r="G110" s="11">
        <v>0.2</v>
      </c>
      <c r="H110" s="12">
        <v>2044</v>
      </c>
      <c r="I110" s="33">
        <v>52206.775542069561</v>
      </c>
      <c r="J110" s="11">
        <v>0.15</v>
      </c>
      <c r="K110" s="12">
        <v>2050</v>
      </c>
      <c r="L110" s="42">
        <v>39155.081656552167</v>
      </c>
    </row>
    <row r="111" spans="1:15" hidden="1" x14ac:dyDescent="0.25">
      <c r="A111" s="9" t="str">
        <f>+A110</f>
        <v>Železniční svršek</v>
      </c>
      <c r="B111" s="12">
        <v>2031</v>
      </c>
      <c r="C111" s="32">
        <v>261033.87771034779</v>
      </c>
      <c r="D111" s="11">
        <v>0.1</v>
      </c>
      <c r="E111" s="12">
        <v>2038</v>
      </c>
      <c r="F111" s="33">
        <v>26103.387771034781</v>
      </c>
      <c r="G111" s="11">
        <v>0.2</v>
      </c>
      <c r="H111" s="12">
        <v>2045</v>
      </c>
      <c r="I111" s="33">
        <v>52206.775542069561</v>
      </c>
      <c r="J111" s="11">
        <v>0.15</v>
      </c>
      <c r="K111" s="12">
        <v>2051</v>
      </c>
      <c r="L111" s="42">
        <v>39155.081656552167</v>
      </c>
    </row>
    <row r="112" spans="1:15" x14ac:dyDescent="0.25">
      <c r="A112" s="9" t="s">
        <v>8</v>
      </c>
      <c r="B112" s="3" t="s">
        <v>30</v>
      </c>
      <c r="C112" s="4">
        <v>206468.27572483558</v>
      </c>
      <c r="D112" s="10">
        <v>0.05</v>
      </c>
      <c r="E112" s="3" t="s">
        <v>35</v>
      </c>
      <c r="F112" s="4">
        <v>10323.413786241781</v>
      </c>
      <c r="G112" s="11">
        <v>0.05</v>
      </c>
      <c r="H112" s="56" t="s">
        <v>19</v>
      </c>
      <c r="I112" s="58"/>
      <c r="J112" s="11">
        <v>0.05</v>
      </c>
      <c r="K112" s="56" t="s">
        <v>19</v>
      </c>
      <c r="L112" s="57"/>
    </row>
    <row r="113" spans="1:12" hidden="1" x14ac:dyDescent="0.25">
      <c r="A113" s="9" t="str">
        <f>+A112</f>
        <v>Železniční spodek</v>
      </c>
      <c r="B113" s="12">
        <v>2030</v>
      </c>
      <c r="C113" s="32">
        <v>68822.758574945197</v>
      </c>
      <c r="D113" s="11">
        <v>0.05</v>
      </c>
      <c r="E113" s="12">
        <v>2044</v>
      </c>
      <c r="F113" s="33">
        <v>3441.13792874726</v>
      </c>
      <c r="G113" s="11">
        <v>0.05</v>
      </c>
      <c r="H113" s="56" t="s">
        <v>19</v>
      </c>
      <c r="I113" s="58"/>
      <c r="J113" s="11">
        <v>0.05</v>
      </c>
      <c r="K113" s="56" t="s">
        <v>19</v>
      </c>
      <c r="L113" s="57"/>
    </row>
    <row r="114" spans="1:12" hidden="1" x14ac:dyDescent="0.25">
      <c r="A114" s="9" t="str">
        <f>+A113</f>
        <v>Železniční spodek</v>
      </c>
      <c r="B114" s="12">
        <v>2031</v>
      </c>
      <c r="C114" s="32">
        <v>68822.758574945197</v>
      </c>
      <c r="D114" s="11">
        <v>0.05</v>
      </c>
      <c r="E114" s="12">
        <v>2045</v>
      </c>
      <c r="F114" s="33">
        <v>3441.13792874726</v>
      </c>
      <c r="G114" s="11">
        <v>0.05</v>
      </c>
      <c r="H114" s="56" t="s">
        <v>19</v>
      </c>
      <c r="I114" s="58"/>
      <c r="J114" s="11">
        <v>0.05</v>
      </c>
      <c r="K114" s="56" t="s">
        <v>19</v>
      </c>
      <c r="L114" s="57"/>
    </row>
    <row r="115" spans="1:12" x14ac:dyDescent="0.25">
      <c r="A115" s="9" t="s">
        <v>9</v>
      </c>
      <c r="B115" s="55" t="s">
        <v>20</v>
      </c>
      <c r="C115" s="4">
        <v>162568.66167969999</v>
      </c>
      <c r="D115" s="10">
        <v>0.05</v>
      </c>
      <c r="E115" s="55" t="s">
        <v>21</v>
      </c>
      <c r="F115" s="4">
        <v>8128.4330839849999</v>
      </c>
      <c r="G115" s="11">
        <v>0.2</v>
      </c>
      <c r="H115" s="56" t="s">
        <v>19</v>
      </c>
      <c r="I115" s="58"/>
      <c r="J115" s="11">
        <v>0.05</v>
      </c>
      <c r="K115" s="56" t="s">
        <v>19</v>
      </c>
      <c r="L115" s="57"/>
    </row>
    <row r="116" spans="1:12" hidden="1" x14ac:dyDescent="0.25">
      <c r="A116" s="9" t="str">
        <f>+A115</f>
        <v>Mosty, propustky, zdi</v>
      </c>
      <c r="B116" s="12">
        <v>2030</v>
      </c>
      <c r="C116" s="32">
        <v>54189.553893233329</v>
      </c>
      <c r="D116" s="11">
        <v>0.05</v>
      </c>
      <c r="E116" s="12">
        <v>2045</v>
      </c>
      <c r="F116" s="33">
        <v>2709.4776946616666</v>
      </c>
      <c r="G116" s="11">
        <v>0.2</v>
      </c>
      <c r="H116" s="12">
        <v>2060</v>
      </c>
      <c r="I116" s="33">
        <v>0</v>
      </c>
      <c r="J116" s="11">
        <v>0.05</v>
      </c>
      <c r="K116" s="56" t="s">
        <v>19</v>
      </c>
      <c r="L116" s="57"/>
    </row>
    <row r="117" spans="1:12" hidden="1" x14ac:dyDescent="0.25">
      <c r="A117" s="9" t="str">
        <f>+A116</f>
        <v>Mosty, propustky, zdi</v>
      </c>
      <c r="B117" s="12">
        <v>2031</v>
      </c>
      <c r="C117" s="32">
        <v>54189.553893233329</v>
      </c>
      <c r="D117" s="11">
        <v>0.05</v>
      </c>
      <c r="E117" s="12">
        <v>2046</v>
      </c>
      <c r="F117" s="33">
        <v>2709.4776946616666</v>
      </c>
      <c r="G117" s="11">
        <v>0.2</v>
      </c>
      <c r="H117" s="12">
        <v>2061</v>
      </c>
      <c r="I117" s="33">
        <v>0</v>
      </c>
      <c r="J117" s="11">
        <v>0.05</v>
      </c>
      <c r="K117" s="56" t="s">
        <v>19</v>
      </c>
      <c r="L117" s="57"/>
    </row>
    <row r="118" spans="1:12" hidden="1" x14ac:dyDescent="0.25">
      <c r="A118" s="9" t="s">
        <v>10</v>
      </c>
      <c r="B118" s="12">
        <v>2029</v>
      </c>
      <c r="C118" s="32">
        <v>0</v>
      </c>
      <c r="D118" s="11">
        <v>0.02</v>
      </c>
      <c r="E118" s="12">
        <v>2034</v>
      </c>
      <c r="F118" s="33">
        <v>0</v>
      </c>
      <c r="G118" s="11">
        <v>0.05</v>
      </c>
      <c r="H118" s="12">
        <v>2039</v>
      </c>
      <c r="I118" s="33">
        <v>0</v>
      </c>
      <c r="J118" s="11">
        <v>0.03</v>
      </c>
      <c r="K118" s="56" t="s">
        <v>19</v>
      </c>
      <c r="L118" s="57"/>
    </row>
    <row r="119" spans="1:12" hidden="1" x14ac:dyDescent="0.25">
      <c r="A119" s="9" t="str">
        <f>+A118</f>
        <v>Přejezdové konstrukce</v>
      </c>
      <c r="B119" s="12">
        <v>2030</v>
      </c>
      <c r="C119" s="32">
        <v>0</v>
      </c>
      <c r="D119" s="11">
        <v>0.02</v>
      </c>
      <c r="E119" s="12">
        <v>2035</v>
      </c>
      <c r="F119" s="33">
        <v>0</v>
      </c>
      <c r="G119" s="11">
        <v>0.05</v>
      </c>
      <c r="H119" s="12">
        <v>2040</v>
      </c>
      <c r="I119" s="33">
        <v>0</v>
      </c>
      <c r="J119" s="11">
        <v>0.03</v>
      </c>
      <c r="K119" s="56" t="s">
        <v>19</v>
      </c>
      <c r="L119" s="57"/>
    </row>
    <row r="120" spans="1:12" hidden="1" x14ac:dyDescent="0.25">
      <c r="A120" s="9" t="str">
        <f>+A119</f>
        <v>Přejezdové konstrukce</v>
      </c>
      <c r="B120" s="12">
        <v>2031</v>
      </c>
      <c r="C120" s="32">
        <v>0</v>
      </c>
      <c r="D120" s="11">
        <v>0.02</v>
      </c>
      <c r="E120" s="12">
        <v>2036</v>
      </c>
      <c r="F120" s="33">
        <v>0</v>
      </c>
      <c r="G120" s="11">
        <v>0.05</v>
      </c>
      <c r="H120" s="12">
        <v>2041</v>
      </c>
      <c r="I120" s="33">
        <v>0</v>
      </c>
      <c r="J120" s="11">
        <v>0.03</v>
      </c>
      <c r="K120" s="56" t="s">
        <v>19</v>
      </c>
      <c r="L120" s="57"/>
    </row>
    <row r="121" spans="1:12" x14ac:dyDescent="0.25">
      <c r="A121" s="9" t="s">
        <v>11</v>
      </c>
      <c r="B121" s="3" t="s">
        <v>30</v>
      </c>
      <c r="C121" s="4">
        <v>41697.914913275075</v>
      </c>
      <c r="D121" s="10">
        <v>0.15</v>
      </c>
      <c r="E121" s="3" t="s">
        <v>32</v>
      </c>
      <c r="F121" s="4">
        <v>6254.6872369912608</v>
      </c>
      <c r="G121" s="11">
        <v>0.3</v>
      </c>
      <c r="H121" s="3" t="s">
        <v>37</v>
      </c>
      <c r="I121" s="4">
        <v>12509.374473982522</v>
      </c>
      <c r="J121" s="11">
        <v>0.15</v>
      </c>
      <c r="K121" s="56" t="s">
        <v>19</v>
      </c>
      <c r="L121" s="57"/>
    </row>
    <row r="122" spans="1:12" hidden="1" x14ac:dyDescent="0.25">
      <c r="A122" s="9" t="str">
        <f>+A121</f>
        <v>Nástupiště</v>
      </c>
      <c r="B122" s="12">
        <v>2030</v>
      </c>
      <c r="C122" s="32">
        <v>13899.304971091691</v>
      </c>
      <c r="D122" s="11">
        <v>0.15</v>
      </c>
      <c r="E122" s="12">
        <v>2043</v>
      </c>
      <c r="F122" s="33">
        <v>2084.8957456637536</v>
      </c>
      <c r="G122" s="11">
        <v>0.3</v>
      </c>
      <c r="H122" s="12">
        <v>2055</v>
      </c>
      <c r="I122" s="33">
        <v>0</v>
      </c>
      <c r="J122" s="11">
        <v>0.15</v>
      </c>
      <c r="K122" s="12">
        <v>2068</v>
      </c>
      <c r="L122" s="42">
        <v>0</v>
      </c>
    </row>
    <row r="123" spans="1:12" hidden="1" x14ac:dyDescent="0.25">
      <c r="A123" s="9" t="str">
        <f>+A122</f>
        <v>Nástupiště</v>
      </c>
      <c r="B123" s="12">
        <v>2031</v>
      </c>
      <c r="C123" s="32">
        <v>13899.304971091691</v>
      </c>
      <c r="D123" s="11">
        <v>0.15</v>
      </c>
      <c r="E123" s="12">
        <v>2044</v>
      </c>
      <c r="F123" s="33">
        <v>2084.8957456637536</v>
      </c>
      <c r="G123" s="11">
        <v>0.3</v>
      </c>
      <c r="H123" s="12">
        <v>2056</v>
      </c>
      <c r="I123" s="33">
        <v>0</v>
      </c>
      <c r="J123" s="11">
        <v>0.15</v>
      </c>
      <c r="K123" s="12">
        <v>2069</v>
      </c>
      <c r="L123" s="42">
        <v>0</v>
      </c>
    </row>
    <row r="124" spans="1:12" x14ac:dyDescent="0.25">
      <c r="A124" s="9" t="s">
        <v>12</v>
      </c>
      <c r="B124" s="3" t="s">
        <v>30</v>
      </c>
      <c r="C124" s="4">
        <v>183253.64054102649</v>
      </c>
      <c r="D124" s="10">
        <v>0.1</v>
      </c>
      <c r="E124" s="3" t="s">
        <v>31</v>
      </c>
      <c r="F124" s="4">
        <v>18325.364054102651</v>
      </c>
      <c r="G124" s="11">
        <v>0.25</v>
      </c>
      <c r="H124" s="3" t="s">
        <v>32</v>
      </c>
      <c r="I124" s="4">
        <v>45813.410135256621</v>
      </c>
      <c r="J124" s="11">
        <v>0.15</v>
      </c>
      <c r="K124" s="3" t="s">
        <v>33</v>
      </c>
      <c r="L124" s="8">
        <v>27488.046081153971</v>
      </c>
    </row>
    <row r="125" spans="1:12" hidden="1" x14ac:dyDescent="0.25">
      <c r="A125" s="9" t="str">
        <f>+A124</f>
        <v>Trakce</v>
      </c>
      <c r="B125" s="12">
        <v>2030</v>
      </c>
      <c r="C125" s="32">
        <v>61084.546847008831</v>
      </c>
      <c r="D125" s="11">
        <v>0.1</v>
      </c>
      <c r="E125" s="12">
        <v>2036</v>
      </c>
      <c r="F125" s="33">
        <v>6108.4546847008833</v>
      </c>
      <c r="G125" s="11">
        <v>0.25</v>
      </c>
      <c r="H125" s="12">
        <v>2043</v>
      </c>
      <c r="I125" s="33">
        <v>15271.136711752208</v>
      </c>
      <c r="J125" s="11">
        <v>0.15</v>
      </c>
      <c r="K125" s="12">
        <v>2049</v>
      </c>
      <c r="L125" s="42">
        <v>9162.6820270513235</v>
      </c>
    </row>
    <row r="126" spans="1:12" hidden="1" x14ac:dyDescent="0.25">
      <c r="A126" s="9" t="str">
        <f>+A125</f>
        <v>Trakce</v>
      </c>
      <c r="B126" s="12">
        <v>2031</v>
      </c>
      <c r="C126" s="32">
        <v>61084.546847008831</v>
      </c>
      <c r="D126" s="11">
        <v>0.1</v>
      </c>
      <c r="E126" s="12">
        <v>2037</v>
      </c>
      <c r="F126" s="33">
        <v>6108.4546847008833</v>
      </c>
      <c r="G126" s="11">
        <v>0.25</v>
      </c>
      <c r="H126" s="12">
        <v>2044</v>
      </c>
      <c r="I126" s="33">
        <v>15271.136711752208</v>
      </c>
      <c r="J126" s="11">
        <v>0.15</v>
      </c>
      <c r="K126" s="12">
        <v>2050</v>
      </c>
      <c r="L126" s="42">
        <v>9162.6820270513235</v>
      </c>
    </row>
    <row r="127" spans="1:12" x14ac:dyDescent="0.25">
      <c r="A127" s="9" t="s">
        <v>13</v>
      </c>
      <c r="B127" s="3" t="s">
        <v>30</v>
      </c>
      <c r="C127" s="4">
        <v>17838.167571049966</v>
      </c>
      <c r="D127" s="10">
        <v>0</v>
      </c>
      <c r="E127" s="3" t="s">
        <v>30</v>
      </c>
      <c r="F127" s="4">
        <v>0</v>
      </c>
      <c r="G127" s="11">
        <v>0</v>
      </c>
      <c r="H127" s="3" t="s">
        <v>30</v>
      </c>
      <c r="I127" s="4">
        <v>0</v>
      </c>
      <c r="J127" s="11">
        <v>0</v>
      </c>
      <c r="K127" s="3" t="s">
        <v>30</v>
      </c>
      <c r="L127" s="8">
        <v>0</v>
      </c>
    </row>
    <row r="128" spans="1:12" hidden="1" x14ac:dyDescent="0.25">
      <c r="A128" s="9" t="str">
        <f>+A127</f>
        <v>Inženýrské sítě</v>
      </c>
      <c r="B128" s="12">
        <v>2030</v>
      </c>
      <c r="C128" s="32">
        <v>5946.055857016655</v>
      </c>
      <c r="D128" s="11">
        <v>0</v>
      </c>
      <c r="E128" s="12">
        <v>2030</v>
      </c>
      <c r="F128" s="33">
        <v>0</v>
      </c>
      <c r="G128" s="11">
        <v>0</v>
      </c>
      <c r="H128" s="12">
        <v>2030</v>
      </c>
      <c r="I128" s="33">
        <v>0</v>
      </c>
      <c r="J128" s="11">
        <v>0</v>
      </c>
      <c r="K128" s="12">
        <v>2030</v>
      </c>
      <c r="L128" s="42">
        <v>0</v>
      </c>
    </row>
    <row r="129" spans="1:15" hidden="1" x14ac:dyDescent="0.25">
      <c r="A129" s="9" t="str">
        <f>+A128</f>
        <v>Inženýrské sítě</v>
      </c>
      <c r="B129" s="12">
        <v>2031</v>
      </c>
      <c r="C129" s="32">
        <v>5946.055857016655</v>
      </c>
      <c r="D129" s="11">
        <v>0</v>
      </c>
      <c r="E129" s="12">
        <v>2031</v>
      </c>
      <c r="F129" s="33">
        <v>0</v>
      </c>
      <c r="G129" s="11">
        <v>0</v>
      </c>
      <c r="H129" s="12">
        <v>2031</v>
      </c>
      <c r="I129" s="33">
        <v>0</v>
      </c>
      <c r="J129" s="11">
        <v>0</v>
      </c>
      <c r="K129" s="12">
        <v>2031</v>
      </c>
      <c r="L129" s="42">
        <v>0</v>
      </c>
    </row>
    <row r="130" spans="1:15" ht="15.75" thickBot="1" x14ac:dyDescent="0.3">
      <c r="A130" s="9" t="s">
        <v>14</v>
      </c>
      <c r="B130" s="3" t="s">
        <v>30</v>
      </c>
      <c r="C130" s="4">
        <v>225833.4656271344</v>
      </c>
      <c r="D130" s="10">
        <v>0.15</v>
      </c>
      <c r="E130" s="3" t="s">
        <v>32</v>
      </c>
      <c r="F130" s="4">
        <v>33875.019844070157</v>
      </c>
      <c r="G130" s="11">
        <v>0.3</v>
      </c>
      <c r="H130" s="3" t="s">
        <v>37</v>
      </c>
      <c r="I130" s="4">
        <v>67750.039688140314</v>
      </c>
      <c r="J130" s="11">
        <v>0.15</v>
      </c>
      <c r="K130" s="56" t="s">
        <v>19</v>
      </c>
      <c r="L130" s="57"/>
    </row>
    <row r="131" spans="1:15" hidden="1" x14ac:dyDescent="0.25">
      <c r="A131" s="9" t="str">
        <f>+A130</f>
        <v>Pozemní stavby</v>
      </c>
      <c r="B131" s="12">
        <v>2030</v>
      </c>
      <c r="C131" s="32">
        <v>75277.821875711466</v>
      </c>
      <c r="D131" s="11">
        <v>0.15</v>
      </c>
      <c r="E131" s="12">
        <v>2043</v>
      </c>
      <c r="F131" s="33">
        <v>11291.67328135672</v>
      </c>
      <c r="G131" s="11">
        <v>0.3</v>
      </c>
      <c r="H131" s="12">
        <v>2055</v>
      </c>
      <c r="I131" s="33">
        <v>0</v>
      </c>
      <c r="J131" s="11">
        <v>0.15</v>
      </c>
      <c r="K131" s="12">
        <v>2068</v>
      </c>
      <c r="L131" s="42">
        <v>0</v>
      </c>
    </row>
    <row r="132" spans="1:15" hidden="1" x14ac:dyDescent="0.25">
      <c r="A132" s="9" t="str">
        <f>+A131</f>
        <v>Pozemní stavby</v>
      </c>
      <c r="B132" s="12">
        <v>2031</v>
      </c>
      <c r="C132" s="32">
        <v>75277.821875711466</v>
      </c>
      <c r="D132" s="11">
        <v>0.15</v>
      </c>
      <c r="E132" s="12">
        <v>2044</v>
      </c>
      <c r="F132" s="33">
        <v>11291.67328135672</v>
      </c>
      <c r="G132" s="11">
        <v>0.3</v>
      </c>
      <c r="H132" s="12">
        <v>2056</v>
      </c>
      <c r="I132" s="33">
        <v>0</v>
      </c>
      <c r="J132" s="11">
        <v>0.15</v>
      </c>
      <c r="K132" s="12">
        <v>2069</v>
      </c>
      <c r="L132" s="42">
        <v>0</v>
      </c>
    </row>
    <row r="133" spans="1:15" ht="15.75" hidden="1" thickBot="1" x14ac:dyDescent="0.3">
      <c r="A133" s="28" t="s">
        <v>15</v>
      </c>
      <c r="B133" s="45">
        <v>0</v>
      </c>
      <c r="C133" s="46">
        <v>0</v>
      </c>
      <c r="D133" s="30">
        <v>0</v>
      </c>
      <c r="E133" s="45">
        <v>0</v>
      </c>
      <c r="F133" s="47">
        <v>0</v>
      </c>
      <c r="G133" s="30">
        <v>0</v>
      </c>
      <c r="H133" s="45">
        <v>0</v>
      </c>
      <c r="I133" s="47">
        <v>0</v>
      </c>
      <c r="J133" s="30">
        <v>0</v>
      </c>
      <c r="K133" s="45">
        <v>0</v>
      </c>
      <c r="L133" s="48">
        <v>0</v>
      </c>
    </row>
    <row r="134" spans="1:15" ht="15.75" thickBot="1" x14ac:dyDescent="0.3">
      <c r="A134" s="18" t="s">
        <v>16</v>
      </c>
      <c r="B134" s="49"/>
      <c r="C134" s="49">
        <v>2776463.3176263189</v>
      </c>
      <c r="D134" s="50"/>
      <c r="E134" s="51"/>
      <c r="F134" s="49">
        <v>270787.2371623207</v>
      </c>
      <c r="G134" s="50"/>
      <c r="H134" s="51"/>
      <c r="I134" s="49">
        <v>518112.26442506997</v>
      </c>
      <c r="J134" s="50"/>
      <c r="K134" s="51"/>
      <c r="L134" s="20">
        <v>318308.52481654874</v>
      </c>
    </row>
    <row r="136" spans="1:15" ht="15.75" thickBot="1" x14ac:dyDescent="0.3">
      <c r="A136" s="43" t="str">
        <f>CONCATENATE("Náklady na reinvestice ve stavu bez projektu v úseku ",O136)</f>
        <v>Náklady na reinvestice ve stavu bez projektu v úseku Ostrava báňské n.</v>
      </c>
      <c r="D136" s="34"/>
      <c r="G136" s="34"/>
      <c r="J136" s="34"/>
      <c r="L136" s="44" t="s">
        <v>17</v>
      </c>
      <c r="O136" s="1" t="s">
        <v>44</v>
      </c>
    </row>
    <row r="137" spans="1:15" x14ac:dyDescent="0.25">
      <c r="A137" s="59" t="s">
        <v>0</v>
      </c>
      <c r="B137" s="61" t="s">
        <v>1</v>
      </c>
      <c r="C137" s="62"/>
      <c r="D137" s="63" t="s">
        <v>18</v>
      </c>
      <c r="E137" s="64"/>
      <c r="F137" s="64"/>
      <c r="G137" s="64"/>
      <c r="H137" s="64"/>
      <c r="I137" s="64"/>
      <c r="J137" s="64"/>
      <c r="K137" s="64"/>
      <c r="L137" s="65"/>
    </row>
    <row r="138" spans="1:15" ht="15.75" thickBot="1" x14ac:dyDescent="0.3">
      <c r="A138" s="60"/>
      <c r="B138" s="24" t="s">
        <v>2</v>
      </c>
      <c r="C138" s="24" t="s">
        <v>3</v>
      </c>
      <c r="D138" s="35"/>
      <c r="E138" s="24" t="s">
        <v>2</v>
      </c>
      <c r="F138" s="24" t="s">
        <v>3</v>
      </c>
      <c r="G138" s="40"/>
      <c r="H138" s="24" t="s">
        <v>2</v>
      </c>
      <c r="I138" s="24" t="s">
        <v>3</v>
      </c>
      <c r="J138" s="40"/>
      <c r="K138" s="24" t="s">
        <v>2</v>
      </c>
      <c r="L138" s="25" t="s">
        <v>3</v>
      </c>
    </row>
    <row r="139" spans="1:15" ht="15.75" thickTop="1" x14ac:dyDescent="0.25">
      <c r="A139" s="2" t="s">
        <v>4</v>
      </c>
      <c r="B139" s="3">
        <v>2028</v>
      </c>
      <c r="C139" s="4">
        <v>228739.13485475801</v>
      </c>
      <c r="D139" s="10">
        <v>0.1</v>
      </c>
      <c r="E139" s="3">
        <v>2034</v>
      </c>
      <c r="F139" s="6">
        <v>22873.913485475801</v>
      </c>
      <c r="G139" s="11">
        <v>0.25</v>
      </c>
      <c r="H139" s="3">
        <v>2041</v>
      </c>
      <c r="I139" s="6">
        <v>57184.783713689503</v>
      </c>
      <c r="J139" s="11">
        <v>0.15</v>
      </c>
      <c r="K139" s="3">
        <v>2047</v>
      </c>
      <c r="L139" s="8">
        <v>34310.870228213702</v>
      </c>
    </row>
    <row r="140" spans="1:15" x14ac:dyDescent="0.25">
      <c r="A140" s="9" t="s">
        <v>5</v>
      </c>
      <c r="B140" s="3">
        <v>2028</v>
      </c>
      <c r="C140" s="4">
        <v>14214.344991844333</v>
      </c>
      <c r="D140" s="10">
        <v>0.1</v>
      </c>
      <c r="E140" s="3">
        <v>2034</v>
      </c>
      <c r="F140" s="6">
        <v>1421.4344991844334</v>
      </c>
      <c r="G140" s="11">
        <v>0.25</v>
      </c>
      <c r="H140" s="3">
        <v>2041</v>
      </c>
      <c r="I140" s="6">
        <v>3553.5862479610832</v>
      </c>
      <c r="J140" s="11">
        <v>0.15</v>
      </c>
      <c r="K140" s="3">
        <v>2047</v>
      </c>
      <c r="L140" s="8">
        <v>2132.15174877665</v>
      </c>
    </row>
    <row r="141" spans="1:15" x14ac:dyDescent="0.25">
      <c r="A141" s="9" t="s">
        <v>6</v>
      </c>
      <c r="B141" s="3">
        <v>2028</v>
      </c>
      <c r="C141" s="4">
        <v>221197.38271088171</v>
      </c>
      <c r="D141" s="10">
        <v>0.1</v>
      </c>
      <c r="E141" s="3">
        <v>2034</v>
      </c>
      <c r="F141" s="6">
        <v>22119.738271088172</v>
      </c>
      <c r="G141" s="11">
        <v>0.25</v>
      </c>
      <c r="H141" s="3">
        <v>2041</v>
      </c>
      <c r="I141" s="6">
        <v>55299.345677720426</v>
      </c>
      <c r="J141" s="11">
        <v>0.15</v>
      </c>
      <c r="K141" s="3">
        <v>2047</v>
      </c>
      <c r="L141" s="8">
        <v>33179.607406632254</v>
      </c>
    </row>
    <row r="142" spans="1:15" x14ac:dyDescent="0.25">
      <c r="A142" s="9" t="s">
        <v>7</v>
      </c>
      <c r="B142" s="3">
        <v>2028</v>
      </c>
      <c r="C142" s="4">
        <v>500689.73545118497</v>
      </c>
      <c r="D142" s="10">
        <v>0.1</v>
      </c>
      <c r="E142" s="3">
        <v>2035</v>
      </c>
      <c r="F142" s="6">
        <v>50068.973545118497</v>
      </c>
      <c r="G142" s="11">
        <v>0.2</v>
      </c>
      <c r="H142" s="3">
        <v>2042</v>
      </c>
      <c r="I142" s="6">
        <v>100137.94709023699</v>
      </c>
      <c r="J142" s="11">
        <v>0.15</v>
      </c>
      <c r="K142" s="3">
        <v>2048</v>
      </c>
      <c r="L142" s="8">
        <v>75103.460317677745</v>
      </c>
    </row>
    <row r="143" spans="1:15" x14ac:dyDescent="0.25">
      <c r="A143" s="9" t="s">
        <v>8</v>
      </c>
      <c r="B143" s="3">
        <v>2028</v>
      </c>
      <c r="C143" s="4">
        <v>106535.64065005745</v>
      </c>
      <c r="D143" s="10">
        <v>0.05</v>
      </c>
      <c r="E143" s="3">
        <v>2042</v>
      </c>
      <c r="F143" s="6">
        <v>5326.7820325028733</v>
      </c>
      <c r="G143" s="11">
        <v>0.05</v>
      </c>
      <c r="H143" s="56" t="s">
        <v>19</v>
      </c>
      <c r="I143" s="58"/>
      <c r="J143" s="11">
        <v>0.05</v>
      </c>
      <c r="K143" s="56" t="s">
        <v>19</v>
      </c>
      <c r="L143" s="57"/>
    </row>
    <row r="144" spans="1:15" hidden="1" x14ac:dyDescent="0.25">
      <c r="A144" s="9" t="s">
        <v>9</v>
      </c>
      <c r="B144" s="3">
        <v>2028</v>
      </c>
      <c r="C144" s="4">
        <v>0</v>
      </c>
      <c r="D144" s="10">
        <v>0.05</v>
      </c>
      <c r="E144" s="3">
        <v>2043</v>
      </c>
      <c r="F144" s="6">
        <v>0</v>
      </c>
      <c r="G144" s="11">
        <v>0.2</v>
      </c>
      <c r="H144" s="3">
        <v>2058</v>
      </c>
      <c r="I144" s="6">
        <v>0</v>
      </c>
      <c r="J144" s="11">
        <v>0.05</v>
      </c>
      <c r="K144" s="56" t="s">
        <v>19</v>
      </c>
      <c r="L144" s="57"/>
    </row>
    <row r="145" spans="1:15" hidden="1" x14ac:dyDescent="0.25">
      <c r="A145" s="9" t="s">
        <v>10</v>
      </c>
      <c r="B145" s="12">
        <v>2028</v>
      </c>
      <c r="C145" s="32">
        <v>0</v>
      </c>
      <c r="D145" s="11">
        <v>0.02</v>
      </c>
      <c r="E145" s="12">
        <v>2033</v>
      </c>
      <c r="F145" s="33">
        <v>0</v>
      </c>
      <c r="G145" s="11">
        <v>0.05</v>
      </c>
      <c r="H145" s="12">
        <v>2038</v>
      </c>
      <c r="I145" s="33">
        <v>0</v>
      </c>
      <c r="J145" s="11">
        <v>0.03</v>
      </c>
      <c r="K145" s="56" t="s">
        <v>19</v>
      </c>
      <c r="L145" s="57"/>
    </row>
    <row r="146" spans="1:15" x14ac:dyDescent="0.25">
      <c r="A146" s="9" t="s">
        <v>11</v>
      </c>
      <c r="B146" s="12">
        <v>2028</v>
      </c>
      <c r="C146" s="32">
        <v>32417.187769568081</v>
      </c>
      <c r="D146" s="11">
        <v>0.15</v>
      </c>
      <c r="E146" s="12">
        <v>2041</v>
      </c>
      <c r="F146" s="33">
        <v>4862.5781654352122</v>
      </c>
      <c r="G146" s="11">
        <v>0.3</v>
      </c>
      <c r="H146" s="12">
        <v>2053</v>
      </c>
      <c r="I146" s="33">
        <v>9725.1563308704244</v>
      </c>
      <c r="J146" s="11">
        <v>0.15</v>
      </c>
      <c r="K146" s="56" t="s">
        <v>19</v>
      </c>
      <c r="L146" s="57"/>
    </row>
    <row r="147" spans="1:15" x14ac:dyDescent="0.25">
      <c r="A147" s="9" t="s">
        <v>12</v>
      </c>
      <c r="B147" s="12">
        <v>2028</v>
      </c>
      <c r="C147" s="32">
        <v>90810.805331717333</v>
      </c>
      <c r="D147" s="11">
        <v>0.1</v>
      </c>
      <c r="E147" s="12">
        <v>2034</v>
      </c>
      <c r="F147" s="33">
        <v>9081.0805331717329</v>
      </c>
      <c r="G147" s="11">
        <v>0.25</v>
      </c>
      <c r="H147" s="12">
        <v>2041</v>
      </c>
      <c r="I147" s="33">
        <v>22702.701332929333</v>
      </c>
      <c r="J147" s="11">
        <v>0.15</v>
      </c>
      <c r="K147" s="12">
        <v>2047</v>
      </c>
      <c r="L147" s="42">
        <v>13621.6207997576</v>
      </c>
    </row>
    <row r="148" spans="1:15" hidden="1" x14ac:dyDescent="0.25">
      <c r="A148" s="9" t="s">
        <v>13</v>
      </c>
      <c r="B148" s="12">
        <v>2028</v>
      </c>
      <c r="C148" s="32">
        <v>0</v>
      </c>
      <c r="D148" s="11">
        <v>0</v>
      </c>
      <c r="E148" s="12">
        <v>2028</v>
      </c>
      <c r="F148" s="33">
        <v>0</v>
      </c>
      <c r="G148" s="11">
        <v>0</v>
      </c>
      <c r="H148" s="12">
        <v>2028</v>
      </c>
      <c r="I148" s="33">
        <v>0</v>
      </c>
      <c r="J148" s="11">
        <v>0</v>
      </c>
      <c r="K148" s="12">
        <v>2028</v>
      </c>
      <c r="L148" s="42">
        <v>0</v>
      </c>
    </row>
    <row r="149" spans="1:15" ht="15.75" thickBot="1" x14ac:dyDescent="0.3">
      <c r="A149" s="9" t="s">
        <v>14</v>
      </c>
      <c r="B149" s="12">
        <v>2028</v>
      </c>
      <c r="C149" s="32">
        <v>25979.816101642544</v>
      </c>
      <c r="D149" s="11">
        <v>0.15</v>
      </c>
      <c r="E149" s="12">
        <v>2041</v>
      </c>
      <c r="F149" s="33">
        <v>3896.9724152463814</v>
      </c>
      <c r="G149" s="11">
        <v>0.3</v>
      </c>
      <c r="H149" s="12">
        <v>2053</v>
      </c>
      <c r="I149" s="33">
        <v>7793.9448304927628</v>
      </c>
      <c r="J149" s="11">
        <v>0.15</v>
      </c>
      <c r="K149" s="56" t="s">
        <v>19</v>
      </c>
      <c r="L149" s="57"/>
    </row>
    <row r="150" spans="1:15" ht="15.75" hidden="1" thickBot="1" x14ac:dyDescent="0.3">
      <c r="A150" s="9" t="s">
        <v>15</v>
      </c>
      <c r="B150" s="12">
        <v>0</v>
      </c>
      <c r="C150" s="32">
        <v>0</v>
      </c>
      <c r="D150" s="11">
        <v>0</v>
      </c>
      <c r="E150" s="12">
        <v>0</v>
      </c>
      <c r="F150" s="33">
        <v>0</v>
      </c>
      <c r="G150" s="11">
        <v>0</v>
      </c>
      <c r="H150" s="12">
        <v>0</v>
      </c>
      <c r="I150" s="33">
        <v>0</v>
      </c>
      <c r="J150" s="11">
        <v>0</v>
      </c>
      <c r="K150" s="12">
        <v>0</v>
      </c>
      <c r="L150" s="42">
        <v>0</v>
      </c>
    </row>
    <row r="151" spans="1:15" ht="15.75" thickBot="1" x14ac:dyDescent="0.3">
      <c r="A151" s="18" t="s">
        <v>16</v>
      </c>
      <c r="B151" s="19"/>
      <c r="C151" s="20">
        <f>SUM(C139:C150)</f>
        <v>1220584.0478616543</v>
      </c>
      <c r="D151" s="39"/>
      <c r="E151" s="23"/>
      <c r="F151" s="20">
        <f>SUM(F139:F150)</f>
        <v>119651.4729472231</v>
      </c>
      <c r="G151" s="39"/>
      <c r="H151" s="23"/>
      <c r="I151" s="20">
        <f>SUM(I139:I150)</f>
        <v>256397.46522390054</v>
      </c>
      <c r="J151" s="39"/>
      <c r="K151" s="23"/>
      <c r="L151" s="20">
        <f>SUM(L139:L150)</f>
        <v>158347.71050105797</v>
      </c>
    </row>
    <row r="153" spans="1:15" ht="15.75" thickBot="1" x14ac:dyDescent="0.3">
      <c r="A153" s="43" t="str">
        <f>CONCATENATE("Náklady na reinvestice ve stavu bez projektu v úseku ",O153)</f>
        <v>Náklady na reinvestice ve stavu bez projektu v úseku Ostrava báňské n., THÚ</v>
      </c>
      <c r="D153" s="34"/>
      <c r="G153" s="34"/>
      <c r="J153" s="34"/>
      <c r="L153" s="44" t="s">
        <v>17</v>
      </c>
      <c r="O153" s="1" t="s">
        <v>45</v>
      </c>
    </row>
    <row r="154" spans="1:15" x14ac:dyDescent="0.25">
      <c r="A154" s="59" t="s">
        <v>0</v>
      </c>
      <c r="B154" s="61" t="s">
        <v>1</v>
      </c>
      <c r="C154" s="62"/>
      <c r="D154" s="63" t="s">
        <v>18</v>
      </c>
      <c r="E154" s="64"/>
      <c r="F154" s="64"/>
      <c r="G154" s="64"/>
      <c r="H154" s="64"/>
      <c r="I154" s="64"/>
      <c r="J154" s="64"/>
      <c r="K154" s="64"/>
      <c r="L154" s="65"/>
    </row>
    <row r="155" spans="1:15" ht="15.75" thickBot="1" x14ac:dyDescent="0.3">
      <c r="A155" s="60"/>
      <c r="B155" s="24" t="s">
        <v>2</v>
      </c>
      <c r="C155" s="24" t="s">
        <v>3</v>
      </c>
      <c r="D155" s="35"/>
      <c r="E155" s="24" t="s">
        <v>2</v>
      </c>
      <c r="F155" s="24" t="s">
        <v>3</v>
      </c>
      <c r="G155" s="40"/>
      <c r="H155" s="24" t="s">
        <v>2</v>
      </c>
      <c r="I155" s="24" t="s">
        <v>3</v>
      </c>
      <c r="J155" s="40"/>
      <c r="K155" s="24" t="s">
        <v>2</v>
      </c>
      <c r="L155" s="25" t="s">
        <v>3</v>
      </c>
    </row>
    <row r="156" spans="1:15" ht="15.75" thickTop="1" x14ac:dyDescent="0.25">
      <c r="A156" s="2" t="s">
        <v>4</v>
      </c>
      <c r="B156" s="3">
        <v>2034</v>
      </c>
      <c r="C156" s="4">
        <v>41162.374038882561</v>
      </c>
      <c r="D156" s="10">
        <v>0.1</v>
      </c>
      <c r="E156" s="3">
        <v>2040</v>
      </c>
      <c r="F156" s="6">
        <v>4116.2374038882563</v>
      </c>
      <c r="G156" s="11">
        <v>0.25</v>
      </c>
      <c r="H156" s="3">
        <v>2047</v>
      </c>
      <c r="I156" s="6">
        <v>10290.59350972064</v>
      </c>
      <c r="J156" s="11">
        <v>0.15</v>
      </c>
      <c r="K156" s="3">
        <v>2053</v>
      </c>
      <c r="L156" s="8">
        <v>6174.3561058323839</v>
      </c>
    </row>
    <row r="157" spans="1:15" x14ac:dyDescent="0.25">
      <c r="A157" s="9" t="s">
        <v>5</v>
      </c>
      <c r="B157" s="3">
        <v>2034</v>
      </c>
      <c r="C157" s="4">
        <v>5922.643746601806</v>
      </c>
      <c r="D157" s="10">
        <v>0.1</v>
      </c>
      <c r="E157" s="3">
        <v>2040</v>
      </c>
      <c r="F157" s="6">
        <v>592.26437466018058</v>
      </c>
      <c r="G157" s="11">
        <v>0.25</v>
      </c>
      <c r="H157" s="3">
        <v>2047</v>
      </c>
      <c r="I157" s="6">
        <v>1480.6609366504515</v>
      </c>
      <c r="J157" s="11">
        <v>0.15</v>
      </c>
      <c r="K157" s="3">
        <v>2053</v>
      </c>
      <c r="L157" s="8">
        <v>888.39656199027092</v>
      </c>
    </row>
    <row r="158" spans="1:15" ht="15.75" thickBot="1" x14ac:dyDescent="0.3">
      <c r="A158" s="9" t="s">
        <v>6</v>
      </c>
      <c r="B158" s="3">
        <v>2034</v>
      </c>
      <c r="C158" s="4">
        <v>28635.814882243536</v>
      </c>
      <c r="D158" s="10">
        <v>0.1</v>
      </c>
      <c r="E158" s="3">
        <v>2040</v>
      </c>
      <c r="F158" s="6">
        <v>2863.581488224354</v>
      </c>
      <c r="G158" s="11">
        <v>0.25</v>
      </c>
      <c r="H158" s="3">
        <v>2047</v>
      </c>
      <c r="I158" s="6">
        <v>7158.953720560884</v>
      </c>
      <c r="J158" s="11">
        <v>0.15</v>
      </c>
      <c r="K158" s="3">
        <v>2053</v>
      </c>
      <c r="L158" s="8">
        <v>4295.37223233653</v>
      </c>
    </row>
    <row r="159" spans="1:15" hidden="1" x14ac:dyDescent="0.25">
      <c r="A159" s="9" t="s">
        <v>7</v>
      </c>
      <c r="B159" s="3">
        <v>2034</v>
      </c>
      <c r="C159" s="4">
        <v>0</v>
      </c>
      <c r="D159" s="10">
        <v>0.1</v>
      </c>
      <c r="E159" s="3">
        <v>2041</v>
      </c>
      <c r="F159" s="6">
        <v>0</v>
      </c>
      <c r="G159" s="11">
        <v>0.2</v>
      </c>
      <c r="H159" s="3">
        <v>2048</v>
      </c>
      <c r="I159" s="6">
        <v>0</v>
      </c>
      <c r="J159" s="11">
        <v>0.15</v>
      </c>
      <c r="K159" s="3">
        <v>2054</v>
      </c>
      <c r="L159" s="8">
        <v>0</v>
      </c>
    </row>
    <row r="160" spans="1:15" hidden="1" x14ac:dyDescent="0.25">
      <c r="A160" s="9" t="s">
        <v>8</v>
      </c>
      <c r="B160" s="3">
        <v>2034</v>
      </c>
      <c r="C160" s="4">
        <v>0</v>
      </c>
      <c r="D160" s="10">
        <v>0.05</v>
      </c>
      <c r="E160" s="3">
        <v>2048</v>
      </c>
      <c r="F160" s="6">
        <v>0</v>
      </c>
      <c r="G160" s="11">
        <v>0.05</v>
      </c>
      <c r="H160" s="3">
        <v>2061</v>
      </c>
      <c r="I160" s="6">
        <v>0</v>
      </c>
      <c r="J160" s="11">
        <v>0.05</v>
      </c>
      <c r="K160" s="3">
        <v>2075</v>
      </c>
      <c r="L160" s="8">
        <v>0</v>
      </c>
    </row>
    <row r="161" spans="1:15" hidden="1" x14ac:dyDescent="0.25">
      <c r="A161" s="9" t="s">
        <v>9</v>
      </c>
      <c r="B161" s="3">
        <v>2034</v>
      </c>
      <c r="C161" s="4">
        <v>0</v>
      </c>
      <c r="D161" s="10">
        <v>0.05</v>
      </c>
      <c r="E161" s="3">
        <v>2049</v>
      </c>
      <c r="F161" s="6">
        <v>0</v>
      </c>
      <c r="G161" s="11">
        <v>0.2</v>
      </c>
      <c r="H161" s="3">
        <v>2064</v>
      </c>
      <c r="I161" s="6">
        <v>0</v>
      </c>
      <c r="J161" s="11">
        <v>0.05</v>
      </c>
      <c r="K161" s="3">
        <v>2079</v>
      </c>
      <c r="L161" s="8">
        <v>0</v>
      </c>
    </row>
    <row r="162" spans="1:15" hidden="1" x14ac:dyDescent="0.25">
      <c r="A162" s="9" t="s">
        <v>10</v>
      </c>
      <c r="B162" s="3">
        <v>2034</v>
      </c>
      <c r="C162" s="4">
        <v>0</v>
      </c>
      <c r="D162" s="10">
        <v>0.02</v>
      </c>
      <c r="E162" s="3">
        <v>2039</v>
      </c>
      <c r="F162" s="6">
        <v>0</v>
      </c>
      <c r="G162" s="11">
        <v>0.05</v>
      </c>
      <c r="H162" s="3">
        <v>2044</v>
      </c>
      <c r="I162" s="6">
        <v>0</v>
      </c>
      <c r="J162" s="11">
        <v>0.03</v>
      </c>
      <c r="K162" s="3">
        <v>2049</v>
      </c>
      <c r="L162" s="8">
        <v>0</v>
      </c>
    </row>
    <row r="163" spans="1:15" hidden="1" x14ac:dyDescent="0.25">
      <c r="A163" s="9" t="s">
        <v>11</v>
      </c>
      <c r="B163" s="12">
        <v>2034</v>
      </c>
      <c r="C163" s="32">
        <v>0</v>
      </c>
      <c r="D163" s="11">
        <v>0.15</v>
      </c>
      <c r="E163" s="12">
        <v>2047</v>
      </c>
      <c r="F163" s="33">
        <v>0</v>
      </c>
      <c r="G163" s="11">
        <v>0.3</v>
      </c>
      <c r="H163" s="12">
        <v>2059</v>
      </c>
      <c r="I163" s="33">
        <v>0</v>
      </c>
      <c r="J163" s="11">
        <v>0.15</v>
      </c>
      <c r="K163" s="12">
        <v>2072</v>
      </c>
      <c r="L163" s="42">
        <v>0</v>
      </c>
    </row>
    <row r="164" spans="1:15" hidden="1" x14ac:dyDescent="0.25">
      <c r="A164" s="9" t="s">
        <v>12</v>
      </c>
      <c r="B164" s="12">
        <v>2034</v>
      </c>
      <c r="C164" s="32">
        <v>0</v>
      </c>
      <c r="D164" s="11">
        <v>0.1</v>
      </c>
      <c r="E164" s="12">
        <v>2040</v>
      </c>
      <c r="F164" s="33">
        <v>0</v>
      </c>
      <c r="G164" s="11">
        <v>0.25</v>
      </c>
      <c r="H164" s="12">
        <v>2047</v>
      </c>
      <c r="I164" s="33">
        <v>0</v>
      </c>
      <c r="J164" s="11">
        <v>0.15</v>
      </c>
      <c r="K164" s="12">
        <v>2053</v>
      </c>
      <c r="L164" s="42">
        <v>0</v>
      </c>
    </row>
    <row r="165" spans="1:15" hidden="1" x14ac:dyDescent="0.25">
      <c r="A165" s="9" t="s">
        <v>13</v>
      </c>
      <c r="B165" s="12">
        <v>2034</v>
      </c>
      <c r="C165" s="32">
        <v>0</v>
      </c>
      <c r="D165" s="11">
        <v>0</v>
      </c>
      <c r="E165" s="12">
        <v>2034</v>
      </c>
      <c r="F165" s="33">
        <v>0</v>
      </c>
      <c r="G165" s="11">
        <v>0</v>
      </c>
      <c r="H165" s="12">
        <v>2034</v>
      </c>
      <c r="I165" s="33">
        <v>0</v>
      </c>
      <c r="J165" s="11">
        <v>0</v>
      </c>
      <c r="K165" s="12">
        <v>2034</v>
      </c>
      <c r="L165" s="42">
        <v>0</v>
      </c>
    </row>
    <row r="166" spans="1:15" hidden="1" x14ac:dyDescent="0.25">
      <c r="A166" s="9" t="s">
        <v>14</v>
      </c>
      <c r="B166" s="12">
        <v>2034</v>
      </c>
      <c r="C166" s="32">
        <v>0</v>
      </c>
      <c r="D166" s="11">
        <v>0.15</v>
      </c>
      <c r="E166" s="12">
        <v>2047</v>
      </c>
      <c r="F166" s="33">
        <v>0</v>
      </c>
      <c r="G166" s="11">
        <v>0.3</v>
      </c>
      <c r="H166" s="12">
        <v>2059</v>
      </c>
      <c r="I166" s="33">
        <v>0</v>
      </c>
      <c r="J166" s="11">
        <v>0.15</v>
      </c>
      <c r="K166" s="12">
        <v>2072</v>
      </c>
      <c r="L166" s="42">
        <v>0</v>
      </c>
    </row>
    <row r="167" spans="1:15" ht="15.75" hidden="1" thickBot="1" x14ac:dyDescent="0.3">
      <c r="A167" s="9" t="s">
        <v>15</v>
      </c>
      <c r="B167" s="12">
        <v>0</v>
      </c>
      <c r="C167" s="32">
        <v>0</v>
      </c>
      <c r="D167" s="11">
        <v>0</v>
      </c>
      <c r="E167" s="12">
        <v>0</v>
      </c>
      <c r="F167" s="33">
        <v>0</v>
      </c>
      <c r="G167" s="11">
        <v>0</v>
      </c>
      <c r="H167" s="12">
        <v>0</v>
      </c>
      <c r="I167" s="33">
        <v>0</v>
      </c>
      <c r="J167" s="11">
        <v>0</v>
      </c>
      <c r="K167" s="12">
        <v>0</v>
      </c>
      <c r="L167" s="42">
        <v>0</v>
      </c>
    </row>
    <row r="168" spans="1:15" ht="15.75" thickBot="1" x14ac:dyDescent="0.3">
      <c r="A168" s="18" t="s">
        <v>16</v>
      </c>
      <c r="B168" s="19"/>
      <c r="C168" s="20">
        <f>SUM(C156:C167)</f>
        <v>75720.832667727896</v>
      </c>
      <c r="D168" s="39"/>
      <c r="E168" s="23"/>
      <c r="F168" s="20">
        <f>SUM(F156:F167)</f>
        <v>7572.0832667727909</v>
      </c>
      <c r="G168" s="39"/>
      <c r="H168" s="23"/>
      <c r="I168" s="20">
        <f>SUM(I156:I167)</f>
        <v>18930.208166931974</v>
      </c>
      <c r="J168" s="39"/>
      <c r="K168" s="23"/>
      <c r="L168" s="20">
        <f>SUM(L156:L167)</f>
        <v>11358.124900159186</v>
      </c>
    </row>
    <row r="170" spans="1:15" ht="15.75" thickBot="1" x14ac:dyDescent="0.3">
      <c r="A170" s="43" t="str">
        <f>CONCATENATE("Náklady na reinvestice ve stavu bez projektu v úseku ",O170)</f>
        <v>Náklady na reinvestice ve stavu bez projektu v úseku  Ostrava-Stodolní</v>
      </c>
      <c r="D170" s="34"/>
      <c r="G170" s="34"/>
      <c r="J170" s="34"/>
      <c r="L170" s="44" t="s">
        <v>17</v>
      </c>
      <c r="O170" s="1" t="s">
        <v>46</v>
      </c>
    </row>
    <row r="171" spans="1:15" ht="15" customHeight="1" x14ac:dyDescent="0.25">
      <c r="A171" s="59" t="s">
        <v>0</v>
      </c>
      <c r="B171" s="61" t="s">
        <v>1</v>
      </c>
      <c r="C171" s="62"/>
      <c r="D171" s="63" t="s">
        <v>18</v>
      </c>
      <c r="E171" s="64"/>
      <c r="F171" s="64"/>
      <c r="G171" s="64"/>
      <c r="H171" s="64"/>
      <c r="I171" s="64"/>
      <c r="J171" s="64"/>
      <c r="K171" s="64"/>
      <c r="L171" s="65"/>
    </row>
    <row r="172" spans="1:15" ht="15.75" thickBot="1" x14ac:dyDescent="0.3">
      <c r="A172" s="60"/>
      <c r="B172" s="24" t="s">
        <v>2</v>
      </c>
      <c r="C172" s="24" t="s">
        <v>3</v>
      </c>
      <c r="D172" s="35"/>
      <c r="E172" s="24" t="s">
        <v>2</v>
      </c>
      <c r="F172" s="24" t="s">
        <v>3</v>
      </c>
      <c r="G172" s="40"/>
      <c r="H172" s="24" t="s">
        <v>2</v>
      </c>
      <c r="I172" s="24" t="s">
        <v>3</v>
      </c>
      <c r="J172" s="40"/>
      <c r="K172" s="24" t="s">
        <v>2</v>
      </c>
      <c r="L172" s="25" t="s">
        <v>3</v>
      </c>
    </row>
    <row r="173" spans="1:15" ht="15.75" thickTop="1" x14ac:dyDescent="0.25">
      <c r="A173" s="2" t="s">
        <v>4</v>
      </c>
      <c r="B173" s="3">
        <v>2031</v>
      </c>
      <c r="C173" s="4">
        <v>4951.3301721591124</v>
      </c>
      <c r="D173" s="10">
        <v>0.1</v>
      </c>
      <c r="E173" s="3">
        <v>2037</v>
      </c>
      <c r="F173" s="6">
        <v>495.13301721591125</v>
      </c>
      <c r="G173" s="11">
        <v>0.25</v>
      </c>
      <c r="H173" s="3">
        <v>2044</v>
      </c>
      <c r="I173" s="6">
        <v>1237.8325430397781</v>
      </c>
      <c r="J173" s="11">
        <v>0.15</v>
      </c>
      <c r="K173" s="3">
        <v>2050</v>
      </c>
      <c r="L173" s="8">
        <v>742.69952582386679</v>
      </c>
    </row>
    <row r="174" spans="1:15" x14ac:dyDescent="0.25">
      <c r="A174" s="9" t="s">
        <v>5</v>
      </c>
      <c r="B174" s="3">
        <v>2031</v>
      </c>
      <c r="C174" s="4">
        <v>1776.7931239805416</v>
      </c>
      <c r="D174" s="10">
        <v>0.1</v>
      </c>
      <c r="E174" s="3">
        <v>2037</v>
      </c>
      <c r="F174" s="6">
        <v>177.67931239805418</v>
      </c>
      <c r="G174" s="11">
        <v>0.25</v>
      </c>
      <c r="H174" s="3">
        <v>2044</v>
      </c>
      <c r="I174" s="6">
        <v>444.19828099513541</v>
      </c>
      <c r="J174" s="11">
        <v>0.15</v>
      </c>
      <c r="K174" s="3">
        <v>2050</v>
      </c>
      <c r="L174" s="8">
        <v>266.51896859708125</v>
      </c>
    </row>
    <row r="175" spans="1:15" x14ac:dyDescent="0.25">
      <c r="A175" s="9" t="s">
        <v>6</v>
      </c>
      <c r="B175" s="3">
        <v>2031</v>
      </c>
      <c r="C175" s="4">
        <v>80285.085334757649</v>
      </c>
      <c r="D175" s="10">
        <v>0.1</v>
      </c>
      <c r="E175" s="3">
        <v>2037</v>
      </c>
      <c r="F175" s="6">
        <v>8028.508533475765</v>
      </c>
      <c r="G175" s="11">
        <v>0.25</v>
      </c>
      <c r="H175" s="3">
        <v>2044</v>
      </c>
      <c r="I175" s="6">
        <v>20071.271333689412</v>
      </c>
      <c r="J175" s="11">
        <v>0.15</v>
      </c>
      <c r="K175" s="3">
        <v>2050</v>
      </c>
      <c r="L175" s="8">
        <v>12042.762800213646</v>
      </c>
    </row>
    <row r="176" spans="1:15" hidden="1" x14ac:dyDescent="0.25">
      <c r="A176" s="9" t="s">
        <v>7</v>
      </c>
      <c r="B176" s="3">
        <v>2031</v>
      </c>
      <c r="C176" s="4">
        <v>0</v>
      </c>
      <c r="D176" s="10">
        <v>0.1</v>
      </c>
      <c r="E176" s="3">
        <v>2038</v>
      </c>
      <c r="F176" s="6">
        <v>0</v>
      </c>
      <c r="G176" s="11">
        <v>0.2</v>
      </c>
      <c r="H176" s="3">
        <v>2045</v>
      </c>
      <c r="I176" s="6">
        <v>0</v>
      </c>
      <c r="J176" s="11">
        <v>0.15</v>
      </c>
      <c r="K176" s="3">
        <v>2051</v>
      </c>
      <c r="L176" s="8">
        <v>0</v>
      </c>
    </row>
    <row r="177" spans="1:15" hidden="1" x14ac:dyDescent="0.25">
      <c r="A177" s="9" t="s">
        <v>8</v>
      </c>
      <c r="B177" s="3">
        <v>2031</v>
      </c>
      <c r="C177" s="4">
        <v>0</v>
      </c>
      <c r="D177" s="10">
        <v>0.05</v>
      </c>
      <c r="E177" s="3">
        <v>2045</v>
      </c>
      <c r="F177" s="6">
        <v>0</v>
      </c>
      <c r="G177" s="11">
        <v>0.05</v>
      </c>
      <c r="H177" s="3">
        <v>2058</v>
      </c>
      <c r="I177" s="6">
        <v>0</v>
      </c>
      <c r="J177" s="11">
        <v>0.05</v>
      </c>
      <c r="K177" s="3">
        <v>2072</v>
      </c>
      <c r="L177" s="8">
        <v>0</v>
      </c>
    </row>
    <row r="178" spans="1:15" hidden="1" x14ac:dyDescent="0.25">
      <c r="A178" s="9" t="s">
        <v>9</v>
      </c>
      <c r="B178" s="3">
        <v>2031</v>
      </c>
      <c r="C178" s="4">
        <v>0</v>
      </c>
      <c r="D178" s="10">
        <v>0.05</v>
      </c>
      <c r="E178" s="3">
        <v>2046</v>
      </c>
      <c r="F178" s="6">
        <v>0</v>
      </c>
      <c r="G178" s="11">
        <v>0.2</v>
      </c>
      <c r="H178" s="3">
        <v>2061</v>
      </c>
      <c r="I178" s="6">
        <v>0</v>
      </c>
      <c r="J178" s="11">
        <v>0.05</v>
      </c>
      <c r="K178" s="3">
        <v>2076</v>
      </c>
      <c r="L178" s="8">
        <v>0</v>
      </c>
    </row>
    <row r="179" spans="1:15" hidden="1" x14ac:dyDescent="0.25">
      <c r="A179" s="9" t="s">
        <v>10</v>
      </c>
      <c r="B179" s="3">
        <v>2031</v>
      </c>
      <c r="C179" s="4">
        <v>0</v>
      </c>
      <c r="D179" s="10">
        <v>0.02</v>
      </c>
      <c r="E179" s="3">
        <v>2036</v>
      </c>
      <c r="F179" s="6">
        <v>0</v>
      </c>
      <c r="G179" s="11">
        <v>0.05</v>
      </c>
      <c r="H179" s="3">
        <v>2041</v>
      </c>
      <c r="I179" s="6">
        <v>0</v>
      </c>
      <c r="J179" s="11">
        <v>0.03</v>
      </c>
      <c r="K179" s="3">
        <v>2046</v>
      </c>
      <c r="L179" s="8">
        <v>0</v>
      </c>
    </row>
    <row r="180" spans="1:15" hidden="1" x14ac:dyDescent="0.25">
      <c r="A180" s="9" t="s">
        <v>11</v>
      </c>
      <c r="B180" s="12">
        <v>2031</v>
      </c>
      <c r="C180" s="32">
        <v>0</v>
      </c>
      <c r="D180" s="11">
        <v>0.15</v>
      </c>
      <c r="E180" s="12">
        <v>2044</v>
      </c>
      <c r="F180" s="33">
        <v>0</v>
      </c>
      <c r="G180" s="11">
        <v>0.3</v>
      </c>
      <c r="H180" s="12">
        <v>2056</v>
      </c>
      <c r="I180" s="33">
        <v>0</v>
      </c>
      <c r="J180" s="11">
        <v>0.15</v>
      </c>
      <c r="K180" s="12">
        <v>2069</v>
      </c>
      <c r="L180" s="42">
        <v>0</v>
      </c>
    </row>
    <row r="181" spans="1:15" ht="15.75" thickBot="1" x14ac:dyDescent="0.3">
      <c r="A181" s="9" t="s">
        <v>12</v>
      </c>
      <c r="B181" s="12">
        <v>2031</v>
      </c>
      <c r="C181" s="32">
        <v>1893.5807136671083</v>
      </c>
      <c r="D181" s="11">
        <v>0.1</v>
      </c>
      <c r="E181" s="12">
        <v>2037</v>
      </c>
      <c r="F181" s="33">
        <v>189.35807136671085</v>
      </c>
      <c r="G181" s="11">
        <v>0.25</v>
      </c>
      <c r="H181" s="12">
        <v>2044</v>
      </c>
      <c r="I181" s="33">
        <v>473.39517841677707</v>
      </c>
      <c r="J181" s="11">
        <v>0.15</v>
      </c>
      <c r="K181" s="12">
        <v>2050</v>
      </c>
      <c r="L181" s="42">
        <v>284.03710705006625</v>
      </c>
    </row>
    <row r="182" spans="1:15" hidden="1" x14ac:dyDescent="0.25">
      <c r="A182" s="9" t="s">
        <v>13</v>
      </c>
      <c r="B182" s="12">
        <v>2031</v>
      </c>
      <c r="C182" s="32">
        <v>0</v>
      </c>
      <c r="D182" s="11">
        <v>0</v>
      </c>
      <c r="E182" s="12">
        <v>2031</v>
      </c>
      <c r="F182" s="33">
        <v>0</v>
      </c>
      <c r="G182" s="11">
        <v>0</v>
      </c>
      <c r="H182" s="12">
        <v>2031</v>
      </c>
      <c r="I182" s="33">
        <v>0</v>
      </c>
      <c r="J182" s="11">
        <v>0</v>
      </c>
      <c r="K182" s="12">
        <v>2031</v>
      </c>
      <c r="L182" s="42">
        <v>0</v>
      </c>
    </row>
    <row r="183" spans="1:15" hidden="1" x14ac:dyDescent="0.25">
      <c r="A183" s="9" t="s">
        <v>14</v>
      </c>
      <c r="B183" s="12">
        <v>2031</v>
      </c>
      <c r="C183" s="32">
        <v>0</v>
      </c>
      <c r="D183" s="11">
        <v>0.15</v>
      </c>
      <c r="E183" s="12">
        <v>2044</v>
      </c>
      <c r="F183" s="33">
        <v>0</v>
      </c>
      <c r="G183" s="11">
        <v>0.3</v>
      </c>
      <c r="H183" s="12">
        <v>2056</v>
      </c>
      <c r="I183" s="33">
        <v>0</v>
      </c>
      <c r="J183" s="11">
        <v>0.15</v>
      </c>
      <c r="K183" s="12">
        <v>2069</v>
      </c>
      <c r="L183" s="42">
        <v>0</v>
      </c>
    </row>
    <row r="184" spans="1:15" ht="15.75" hidden="1" thickBot="1" x14ac:dyDescent="0.3">
      <c r="A184" s="9" t="s">
        <v>15</v>
      </c>
      <c r="B184" s="12">
        <v>0</v>
      </c>
      <c r="C184" s="32">
        <v>0</v>
      </c>
      <c r="D184" s="11">
        <v>0</v>
      </c>
      <c r="E184" s="12">
        <v>0</v>
      </c>
      <c r="F184" s="33">
        <v>0</v>
      </c>
      <c r="G184" s="11">
        <v>0</v>
      </c>
      <c r="H184" s="12">
        <v>0</v>
      </c>
      <c r="I184" s="33">
        <v>0</v>
      </c>
      <c r="J184" s="11">
        <v>0</v>
      </c>
      <c r="K184" s="12">
        <v>0</v>
      </c>
      <c r="L184" s="42">
        <v>0</v>
      </c>
    </row>
    <row r="185" spans="1:15" ht="15.75" thickBot="1" x14ac:dyDescent="0.3">
      <c r="A185" s="18" t="s">
        <v>16</v>
      </c>
      <c r="B185" s="19"/>
      <c r="C185" s="20">
        <f>SUM(C173:C184)</f>
        <v>88906.789344564415</v>
      </c>
      <c r="D185" s="39"/>
      <c r="E185" s="23"/>
      <c r="F185" s="20">
        <f>SUM(F173:F184)</f>
        <v>8890.6789344564404</v>
      </c>
      <c r="G185" s="39"/>
      <c r="H185" s="23"/>
      <c r="I185" s="20">
        <f>SUM(I173:I184)</f>
        <v>22226.697336141104</v>
      </c>
      <c r="J185" s="39"/>
      <c r="K185" s="23"/>
      <c r="L185" s="20">
        <f>SUM(L173:L184)</f>
        <v>13336.01840168466</v>
      </c>
    </row>
    <row r="187" spans="1:15" ht="15.75" thickBot="1" x14ac:dyDescent="0.3">
      <c r="A187" s="43" t="str">
        <f>CONCATENATE("Náklady na reinvestice ve stavu bez projektu v úseku ",O187)</f>
        <v>Náklady na reinvestice ve stavu bez projektu v úseku Ostrava střed</v>
      </c>
      <c r="D187" s="34"/>
      <c r="G187" s="34"/>
      <c r="J187" s="34"/>
      <c r="L187" s="44" t="s">
        <v>17</v>
      </c>
      <c r="O187" s="1" t="s">
        <v>47</v>
      </c>
    </row>
    <row r="188" spans="1:15" x14ac:dyDescent="0.25">
      <c r="A188" s="59" t="s">
        <v>0</v>
      </c>
      <c r="B188" s="61" t="s">
        <v>1</v>
      </c>
      <c r="C188" s="62"/>
      <c r="D188" s="63" t="s">
        <v>18</v>
      </c>
      <c r="E188" s="64"/>
      <c r="F188" s="64"/>
      <c r="G188" s="64"/>
      <c r="H188" s="64"/>
      <c r="I188" s="64"/>
      <c r="J188" s="64"/>
      <c r="K188" s="64"/>
      <c r="L188" s="65"/>
    </row>
    <row r="189" spans="1:15" ht="15.75" thickBot="1" x14ac:dyDescent="0.3">
      <c r="A189" s="60"/>
      <c r="B189" s="24" t="s">
        <v>2</v>
      </c>
      <c r="C189" s="24" t="s">
        <v>3</v>
      </c>
      <c r="D189" s="35"/>
      <c r="E189" s="24" t="s">
        <v>2</v>
      </c>
      <c r="F189" s="24" t="s">
        <v>3</v>
      </c>
      <c r="G189" s="40"/>
      <c r="H189" s="24" t="s">
        <v>2</v>
      </c>
      <c r="I189" s="24" t="s">
        <v>3</v>
      </c>
      <c r="J189" s="40"/>
      <c r="K189" s="24" t="s">
        <v>2</v>
      </c>
      <c r="L189" s="25" t="s">
        <v>3</v>
      </c>
    </row>
    <row r="190" spans="1:15" ht="15.75" thickTop="1" x14ac:dyDescent="0.25">
      <c r="A190" s="2" t="s">
        <v>4</v>
      </c>
      <c r="B190" s="3">
        <v>2032</v>
      </c>
      <c r="C190" s="4">
        <v>130153.17610632295</v>
      </c>
      <c r="D190" s="10">
        <v>0.1</v>
      </c>
      <c r="E190" s="3">
        <v>2038</v>
      </c>
      <c r="F190" s="6">
        <v>13015.317610632295</v>
      </c>
      <c r="G190" s="11">
        <v>0.25</v>
      </c>
      <c r="H190" s="3">
        <v>2045</v>
      </c>
      <c r="I190" s="6">
        <v>32538.294026580737</v>
      </c>
      <c r="J190" s="11">
        <v>0.15</v>
      </c>
      <c r="K190" s="3">
        <v>2051</v>
      </c>
      <c r="L190" s="8">
        <v>19522.97641594844</v>
      </c>
    </row>
    <row r="191" spans="1:15" x14ac:dyDescent="0.25">
      <c r="A191" s="9" t="s">
        <v>5</v>
      </c>
      <c r="B191" s="3">
        <v>2032</v>
      </c>
      <c r="C191" s="4">
        <v>16583.402490485056</v>
      </c>
      <c r="D191" s="10">
        <v>0.1</v>
      </c>
      <c r="E191" s="3">
        <v>2038</v>
      </c>
      <c r="F191" s="6">
        <v>1658.3402490485057</v>
      </c>
      <c r="G191" s="11">
        <v>0.25</v>
      </c>
      <c r="H191" s="3">
        <v>2045</v>
      </c>
      <c r="I191" s="6">
        <v>4145.8506226212639</v>
      </c>
      <c r="J191" s="11">
        <v>0.15</v>
      </c>
      <c r="K191" s="3">
        <v>2051</v>
      </c>
      <c r="L191" s="8">
        <v>2487.5103735727585</v>
      </c>
    </row>
    <row r="192" spans="1:15" x14ac:dyDescent="0.25">
      <c r="A192" s="9" t="s">
        <v>6</v>
      </c>
      <c r="B192" s="3">
        <v>2032</v>
      </c>
      <c r="C192" s="4">
        <v>109214.65987844032</v>
      </c>
      <c r="D192" s="10">
        <v>0.1</v>
      </c>
      <c r="E192" s="3">
        <v>2038</v>
      </c>
      <c r="F192" s="6">
        <v>10921.465987844032</v>
      </c>
      <c r="G192" s="11">
        <v>0.25</v>
      </c>
      <c r="H192" s="3">
        <v>2045</v>
      </c>
      <c r="I192" s="6">
        <v>27303.664969610079</v>
      </c>
      <c r="J192" s="11">
        <v>0.15</v>
      </c>
      <c r="K192" s="3">
        <v>2051</v>
      </c>
      <c r="L192" s="8">
        <v>16382.198981766047</v>
      </c>
    </row>
    <row r="193" spans="1:15" x14ac:dyDescent="0.25">
      <c r="A193" s="9" t="s">
        <v>7</v>
      </c>
      <c r="B193" s="3">
        <v>2032</v>
      </c>
      <c r="C193" s="4">
        <v>73702.260148587797</v>
      </c>
      <c r="D193" s="10">
        <v>0.1</v>
      </c>
      <c r="E193" s="3">
        <v>2039</v>
      </c>
      <c r="F193" s="6">
        <v>7370.2260148587802</v>
      </c>
      <c r="G193" s="11">
        <v>0.2</v>
      </c>
      <c r="H193" s="3">
        <v>2046</v>
      </c>
      <c r="I193" s="6">
        <v>14740.45202971756</v>
      </c>
      <c r="J193" s="11">
        <v>0.15</v>
      </c>
      <c r="K193" s="3">
        <v>2052</v>
      </c>
      <c r="L193" s="8">
        <v>11055.33902228817</v>
      </c>
    </row>
    <row r="194" spans="1:15" x14ac:dyDescent="0.25">
      <c r="A194" s="9" t="s">
        <v>8</v>
      </c>
      <c r="B194" s="3">
        <v>2032</v>
      </c>
      <c r="C194" s="4">
        <v>30774.107812183658</v>
      </c>
      <c r="D194" s="10">
        <v>0.05</v>
      </c>
      <c r="E194" s="3">
        <v>2046</v>
      </c>
      <c r="F194" s="6">
        <v>1538.705390609183</v>
      </c>
      <c r="G194" s="11">
        <v>0.05</v>
      </c>
      <c r="H194" s="56" t="s">
        <v>19</v>
      </c>
      <c r="I194" s="58"/>
      <c r="J194" s="11">
        <v>0.05</v>
      </c>
      <c r="K194" s="56" t="s">
        <v>19</v>
      </c>
      <c r="L194" s="57"/>
    </row>
    <row r="195" spans="1:15" hidden="1" x14ac:dyDescent="0.25">
      <c r="A195" s="9" t="s">
        <v>9</v>
      </c>
      <c r="B195" s="3">
        <v>2032</v>
      </c>
      <c r="C195" s="4">
        <v>0</v>
      </c>
      <c r="D195" s="10">
        <v>0.05</v>
      </c>
      <c r="E195" s="3">
        <v>2047</v>
      </c>
      <c r="F195" s="6">
        <v>0</v>
      </c>
      <c r="G195" s="11">
        <v>0.2</v>
      </c>
      <c r="H195" s="3"/>
      <c r="I195" s="6"/>
      <c r="J195" s="11">
        <v>0.05</v>
      </c>
      <c r="K195" s="56" t="s">
        <v>19</v>
      </c>
      <c r="L195" s="57"/>
    </row>
    <row r="196" spans="1:15" hidden="1" x14ac:dyDescent="0.25">
      <c r="A196" s="9" t="s">
        <v>10</v>
      </c>
      <c r="B196" s="3">
        <v>2032</v>
      </c>
      <c r="C196" s="4">
        <v>0</v>
      </c>
      <c r="D196" s="10">
        <v>0.02</v>
      </c>
      <c r="E196" s="3">
        <v>2037</v>
      </c>
      <c r="F196" s="6">
        <v>0</v>
      </c>
      <c r="G196" s="11">
        <v>0.05</v>
      </c>
      <c r="H196" s="3"/>
      <c r="I196" s="6"/>
      <c r="J196" s="11">
        <v>0.03</v>
      </c>
      <c r="K196" s="56" t="s">
        <v>19</v>
      </c>
      <c r="L196" s="57"/>
    </row>
    <row r="197" spans="1:15" x14ac:dyDescent="0.25">
      <c r="A197" s="28" t="s">
        <v>11</v>
      </c>
      <c r="B197" s="14">
        <v>2032</v>
      </c>
      <c r="C197" s="15">
        <v>16600.737285222371</v>
      </c>
      <c r="D197" s="29">
        <v>0.15</v>
      </c>
      <c r="E197" s="14">
        <v>2045</v>
      </c>
      <c r="F197" s="16">
        <v>2490.1105927833555</v>
      </c>
      <c r="G197" s="30">
        <v>0.3</v>
      </c>
      <c r="H197" s="56" t="s">
        <v>19</v>
      </c>
      <c r="I197" s="58"/>
      <c r="J197" s="30">
        <v>0.15</v>
      </c>
      <c r="K197" s="56" t="s">
        <v>19</v>
      </c>
      <c r="L197" s="57"/>
    </row>
    <row r="198" spans="1:15" x14ac:dyDescent="0.25">
      <c r="A198" s="9" t="s">
        <v>12</v>
      </c>
      <c r="B198" s="12">
        <v>2032</v>
      </c>
      <c r="C198" s="32">
        <v>28063.457920519566</v>
      </c>
      <c r="D198" s="11">
        <v>0.1</v>
      </c>
      <c r="E198" s="12">
        <v>2038</v>
      </c>
      <c r="F198" s="33">
        <v>2806.3457920519568</v>
      </c>
      <c r="G198" s="11">
        <v>0.25</v>
      </c>
      <c r="H198" s="12">
        <v>2045</v>
      </c>
      <c r="I198" s="33">
        <v>7015.8644801298915</v>
      </c>
      <c r="J198" s="11">
        <v>0.15</v>
      </c>
      <c r="K198" s="12">
        <v>2051</v>
      </c>
      <c r="L198" s="42">
        <v>4209.5186880779347</v>
      </c>
    </row>
    <row r="199" spans="1:15" hidden="1" x14ac:dyDescent="0.25">
      <c r="A199" s="9" t="s">
        <v>13</v>
      </c>
      <c r="B199" s="12">
        <v>2032</v>
      </c>
      <c r="C199" s="32">
        <v>0</v>
      </c>
      <c r="D199" s="11">
        <v>0</v>
      </c>
      <c r="E199" s="12">
        <v>2032</v>
      </c>
      <c r="F199" s="33">
        <v>0</v>
      </c>
      <c r="G199" s="11">
        <v>0</v>
      </c>
      <c r="H199" s="12">
        <v>2032</v>
      </c>
      <c r="I199" s="33">
        <v>0</v>
      </c>
      <c r="J199" s="11">
        <v>0</v>
      </c>
      <c r="K199" s="12">
        <v>2032</v>
      </c>
      <c r="L199" s="42">
        <v>0</v>
      </c>
    </row>
    <row r="200" spans="1:15" ht="15.75" thickBot="1" x14ac:dyDescent="0.3">
      <c r="A200" s="9" t="s">
        <v>14</v>
      </c>
      <c r="B200" s="12">
        <v>2032</v>
      </c>
      <c r="C200" s="32">
        <v>18683.230439504623</v>
      </c>
      <c r="D200" s="11">
        <v>0.15</v>
      </c>
      <c r="E200" s="12">
        <v>2045</v>
      </c>
      <c r="F200" s="33">
        <v>2802.4845659256935</v>
      </c>
      <c r="G200" s="11">
        <v>0.3</v>
      </c>
      <c r="H200" s="56" t="s">
        <v>19</v>
      </c>
      <c r="I200" s="58"/>
      <c r="J200" s="11">
        <v>0.15</v>
      </c>
      <c r="K200" s="56" t="s">
        <v>19</v>
      </c>
      <c r="L200" s="57"/>
    </row>
    <row r="201" spans="1:15" ht="15.75" hidden="1" thickBot="1" x14ac:dyDescent="0.3">
      <c r="A201" s="13" t="s">
        <v>15</v>
      </c>
      <c r="B201" s="14">
        <v>0</v>
      </c>
      <c r="C201" s="15">
        <v>0</v>
      </c>
      <c r="D201" s="36">
        <v>0</v>
      </c>
      <c r="E201" s="14">
        <v>0</v>
      </c>
      <c r="F201" s="16">
        <v>0</v>
      </c>
      <c r="G201" s="41">
        <v>0</v>
      </c>
      <c r="H201" s="14">
        <v>0</v>
      </c>
      <c r="I201" s="16">
        <v>0</v>
      </c>
      <c r="J201" s="41">
        <v>0</v>
      </c>
      <c r="K201" s="14">
        <v>0</v>
      </c>
      <c r="L201" s="17">
        <v>0</v>
      </c>
    </row>
    <row r="202" spans="1:15" ht="15.75" thickBot="1" x14ac:dyDescent="0.3">
      <c r="A202" s="18" t="s">
        <v>16</v>
      </c>
      <c r="B202" s="19"/>
      <c r="C202" s="20">
        <f>SUM(C190:C201)</f>
        <v>423775.0320812664</v>
      </c>
      <c r="D202" s="39"/>
      <c r="E202" s="23"/>
      <c r="F202" s="20">
        <f>SUM(F190:F201)</f>
        <v>42602.996203753806</v>
      </c>
      <c r="G202" s="39"/>
      <c r="H202" s="23"/>
      <c r="I202" s="20">
        <f>SUM(I190:I201)</f>
        <v>85744.12612865954</v>
      </c>
      <c r="J202" s="39"/>
      <c r="K202" s="23"/>
      <c r="L202" s="20">
        <f>SUM(L190:L201)</f>
        <v>53657.543481653353</v>
      </c>
    </row>
    <row r="204" spans="1:15" ht="15.75" thickBot="1" x14ac:dyDescent="0.3">
      <c r="A204" s="43" t="str">
        <f>CONCATENATE("Náklady na reinvestice ve stavu bez projektu v úseku ",O204)</f>
        <v>Náklady na reinvestice ve stavu bez projektu v úseku Ostrava</v>
      </c>
      <c r="D204" s="34"/>
      <c r="G204" s="34"/>
      <c r="J204" s="34"/>
      <c r="L204" s="44" t="s">
        <v>17</v>
      </c>
      <c r="O204" s="1" t="s">
        <v>48</v>
      </c>
    </row>
    <row r="205" spans="1:15" x14ac:dyDescent="0.25">
      <c r="A205" s="59" t="s">
        <v>0</v>
      </c>
      <c r="B205" s="61" t="s">
        <v>1</v>
      </c>
      <c r="C205" s="62"/>
      <c r="D205" s="63" t="s">
        <v>18</v>
      </c>
      <c r="E205" s="64"/>
      <c r="F205" s="64"/>
      <c r="G205" s="64"/>
      <c r="H205" s="64"/>
      <c r="I205" s="64"/>
      <c r="J205" s="64"/>
      <c r="K205" s="64"/>
      <c r="L205" s="65"/>
    </row>
    <row r="206" spans="1:15" ht="15.75" thickBot="1" x14ac:dyDescent="0.3">
      <c r="A206" s="60"/>
      <c r="B206" s="24" t="s">
        <v>2</v>
      </c>
      <c r="C206" s="24" t="s">
        <v>3</v>
      </c>
      <c r="D206" s="35"/>
      <c r="E206" s="24" t="s">
        <v>2</v>
      </c>
      <c r="F206" s="24" t="s">
        <v>3</v>
      </c>
      <c r="G206" s="40"/>
      <c r="H206" s="24" t="s">
        <v>2</v>
      </c>
      <c r="I206" s="24" t="s">
        <v>3</v>
      </c>
      <c r="J206" s="40"/>
      <c r="K206" s="24" t="s">
        <v>2</v>
      </c>
      <c r="L206" s="25" t="s">
        <v>3</v>
      </c>
    </row>
    <row r="207" spans="1:15" ht="15.75" hidden="1" thickTop="1" x14ac:dyDescent="0.25">
      <c r="A207" s="2" t="s">
        <v>4</v>
      </c>
      <c r="B207" s="3">
        <v>2035</v>
      </c>
      <c r="C207" s="4">
        <v>0</v>
      </c>
      <c r="D207" s="10">
        <v>0.1</v>
      </c>
      <c r="E207" s="3">
        <v>2041</v>
      </c>
      <c r="F207" s="6">
        <v>0</v>
      </c>
      <c r="G207" s="11">
        <v>0.25</v>
      </c>
      <c r="H207" s="3">
        <v>2048</v>
      </c>
      <c r="I207" s="6">
        <v>0</v>
      </c>
      <c r="J207" s="11">
        <v>0.15</v>
      </c>
      <c r="K207" s="3">
        <v>2054</v>
      </c>
      <c r="L207" s="8">
        <v>0</v>
      </c>
    </row>
    <row r="208" spans="1:15" ht="15.75" thickTop="1" x14ac:dyDescent="0.25">
      <c r="A208" s="9" t="s">
        <v>5</v>
      </c>
      <c r="B208" s="3">
        <v>2035</v>
      </c>
      <c r="C208" s="4">
        <v>88128.938949434902</v>
      </c>
      <c r="D208" s="10">
        <v>0.1</v>
      </c>
      <c r="E208" s="3">
        <v>2041</v>
      </c>
      <c r="F208" s="6">
        <v>8812.8938949434905</v>
      </c>
      <c r="G208" s="11">
        <v>0.25</v>
      </c>
      <c r="H208" s="3">
        <v>2048</v>
      </c>
      <c r="I208" s="6">
        <v>22032.234737358725</v>
      </c>
      <c r="J208" s="11">
        <v>0.15</v>
      </c>
      <c r="K208" s="3">
        <v>2054</v>
      </c>
      <c r="L208" s="8">
        <v>13219.340842415235</v>
      </c>
    </row>
    <row r="209" spans="1:12" ht="15.75" thickBot="1" x14ac:dyDescent="0.3">
      <c r="A209" s="9" t="s">
        <v>6</v>
      </c>
      <c r="B209" s="3">
        <v>2035</v>
      </c>
      <c r="C209" s="4">
        <v>21161.765436817506</v>
      </c>
      <c r="D209" s="10">
        <v>0.1</v>
      </c>
      <c r="E209" s="3">
        <v>2041</v>
      </c>
      <c r="F209" s="6">
        <v>2116.1765436817509</v>
      </c>
      <c r="G209" s="11">
        <v>0.25</v>
      </c>
      <c r="H209" s="3">
        <v>2048</v>
      </c>
      <c r="I209" s="6">
        <v>5290.4413592043766</v>
      </c>
      <c r="J209" s="11">
        <v>0.15</v>
      </c>
      <c r="K209" s="3">
        <v>2054</v>
      </c>
      <c r="L209" s="8">
        <v>3174.2648155226257</v>
      </c>
    </row>
    <row r="210" spans="1:12" hidden="1" x14ac:dyDescent="0.25">
      <c r="A210" s="9" t="s">
        <v>7</v>
      </c>
      <c r="B210" s="3">
        <v>2035</v>
      </c>
      <c r="C210" s="4">
        <v>0</v>
      </c>
      <c r="D210" s="10">
        <v>0.1</v>
      </c>
      <c r="E210" s="3">
        <v>2042</v>
      </c>
      <c r="F210" s="6">
        <v>0</v>
      </c>
      <c r="G210" s="11">
        <v>0.2</v>
      </c>
      <c r="H210" s="3">
        <v>2049</v>
      </c>
      <c r="I210" s="6">
        <v>0</v>
      </c>
      <c r="J210" s="11">
        <v>0.15</v>
      </c>
      <c r="K210" s="3">
        <v>2055</v>
      </c>
      <c r="L210" s="8">
        <v>0</v>
      </c>
    </row>
    <row r="211" spans="1:12" hidden="1" x14ac:dyDescent="0.25">
      <c r="A211" s="9" t="s">
        <v>8</v>
      </c>
      <c r="B211" s="3">
        <v>2035</v>
      </c>
      <c r="C211" s="4">
        <v>0</v>
      </c>
      <c r="D211" s="10">
        <v>0.05</v>
      </c>
      <c r="E211" s="3">
        <v>2049</v>
      </c>
      <c r="F211" s="6">
        <v>0</v>
      </c>
      <c r="G211" s="11">
        <v>0.05</v>
      </c>
      <c r="H211" s="3">
        <v>2062</v>
      </c>
      <c r="I211" s="6">
        <v>0</v>
      </c>
      <c r="J211" s="11">
        <v>0.05</v>
      </c>
      <c r="K211" s="3">
        <v>2076</v>
      </c>
      <c r="L211" s="8">
        <v>0</v>
      </c>
    </row>
    <row r="212" spans="1:12" hidden="1" x14ac:dyDescent="0.25">
      <c r="A212" s="9" t="s">
        <v>9</v>
      </c>
      <c r="B212" s="3">
        <v>2035</v>
      </c>
      <c r="C212" s="4">
        <v>0</v>
      </c>
      <c r="D212" s="10">
        <v>0.05</v>
      </c>
      <c r="E212" s="3">
        <v>2050</v>
      </c>
      <c r="F212" s="6">
        <v>0</v>
      </c>
      <c r="G212" s="11">
        <v>0.2</v>
      </c>
      <c r="H212" s="3">
        <v>2065</v>
      </c>
      <c r="I212" s="6">
        <v>0</v>
      </c>
      <c r="J212" s="11">
        <v>0.05</v>
      </c>
      <c r="K212" s="3">
        <v>2080</v>
      </c>
      <c r="L212" s="8">
        <v>0</v>
      </c>
    </row>
    <row r="213" spans="1:12" hidden="1" x14ac:dyDescent="0.25">
      <c r="A213" s="9" t="s">
        <v>10</v>
      </c>
      <c r="B213" s="3">
        <v>2035</v>
      </c>
      <c r="C213" s="4">
        <v>0</v>
      </c>
      <c r="D213" s="10">
        <v>0.02</v>
      </c>
      <c r="E213" s="3">
        <v>2040</v>
      </c>
      <c r="F213" s="6">
        <v>0</v>
      </c>
      <c r="G213" s="11">
        <v>0.05</v>
      </c>
      <c r="H213" s="3">
        <v>2045</v>
      </c>
      <c r="I213" s="6">
        <v>0</v>
      </c>
      <c r="J213" s="11">
        <v>0.03</v>
      </c>
      <c r="K213" s="3">
        <v>2050</v>
      </c>
      <c r="L213" s="8">
        <v>0</v>
      </c>
    </row>
    <row r="214" spans="1:12" hidden="1" x14ac:dyDescent="0.25">
      <c r="A214" s="9" t="s">
        <v>11</v>
      </c>
      <c r="B214" s="3">
        <v>2035</v>
      </c>
      <c r="C214" s="4">
        <v>0</v>
      </c>
      <c r="D214" s="10">
        <v>0.15</v>
      </c>
      <c r="E214" s="3">
        <v>2048</v>
      </c>
      <c r="F214" s="6">
        <v>0</v>
      </c>
      <c r="G214" s="11">
        <v>0.3</v>
      </c>
      <c r="H214" s="3">
        <v>2060</v>
      </c>
      <c r="I214" s="6">
        <v>0</v>
      </c>
      <c r="J214" s="11">
        <v>0.15</v>
      </c>
      <c r="K214" s="3">
        <v>2073</v>
      </c>
      <c r="L214" s="8">
        <v>0</v>
      </c>
    </row>
    <row r="215" spans="1:12" hidden="1" x14ac:dyDescent="0.25">
      <c r="A215" s="9" t="s">
        <v>12</v>
      </c>
      <c r="B215" s="3">
        <v>2035</v>
      </c>
      <c r="C215" s="4">
        <v>0</v>
      </c>
      <c r="D215" s="10">
        <v>0.1</v>
      </c>
      <c r="E215" s="3">
        <v>2041</v>
      </c>
      <c r="F215" s="6">
        <v>0</v>
      </c>
      <c r="G215" s="11">
        <v>0.25</v>
      </c>
      <c r="H215" s="3">
        <v>2048</v>
      </c>
      <c r="I215" s="6">
        <v>0</v>
      </c>
      <c r="J215" s="11">
        <v>0.15</v>
      </c>
      <c r="K215" s="3">
        <v>2054</v>
      </c>
      <c r="L215" s="8">
        <v>0</v>
      </c>
    </row>
    <row r="216" spans="1:12" hidden="1" x14ac:dyDescent="0.25">
      <c r="A216" s="9" t="s">
        <v>13</v>
      </c>
      <c r="B216" s="3">
        <v>2035</v>
      </c>
      <c r="C216" s="4">
        <v>0</v>
      </c>
      <c r="D216" s="10">
        <v>0</v>
      </c>
      <c r="E216" s="3">
        <v>2035</v>
      </c>
      <c r="F216" s="6">
        <v>0</v>
      </c>
      <c r="G216" s="11">
        <v>0</v>
      </c>
      <c r="H216" s="3">
        <v>2035</v>
      </c>
      <c r="I216" s="6">
        <v>0</v>
      </c>
      <c r="J216" s="11">
        <v>0</v>
      </c>
      <c r="K216" s="3">
        <v>2035</v>
      </c>
      <c r="L216" s="8">
        <v>0</v>
      </c>
    </row>
    <row r="217" spans="1:12" hidden="1" x14ac:dyDescent="0.25">
      <c r="A217" s="9" t="s">
        <v>14</v>
      </c>
      <c r="B217" s="3">
        <v>2035</v>
      </c>
      <c r="C217" s="27">
        <v>0</v>
      </c>
      <c r="D217" s="10">
        <v>0.15</v>
      </c>
      <c r="E217" s="3">
        <v>2048</v>
      </c>
      <c r="F217" s="6">
        <v>0</v>
      </c>
      <c r="G217" s="11">
        <v>0.3</v>
      </c>
      <c r="H217" s="3">
        <v>2060</v>
      </c>
      <c r="I217" s="6">
        <v>0</v>
      </c>
      <c r="J217" s="11">
        <v>0.15</v>
      </c>
      <c r="K217" s="3">
        <v>2073</v>
      </c>
      <c r="L217" s="8">
        <v>0</v>
      </c>
    </row>
    <row r="218" spans="1:12" ht="15.75" hidden="1" thickBot="1" x14ac:dyDescent="0.3">
      <c r="A218" s="13" t="s">
        <v>15</v>
      </c>
      <c r="B218" s="3">
        <v>0</v>
      </c>
      <c r="C218" s="4">
        <v>0</v>
      </c>
      <c r="D218" s="26">
        <v>0</v>
      </c>
      <c r="E218" s="3">
        <v>0</v>
      </c>
      <c r="F218" s="6">
        <v>0</v>
      </c>
      <c r="G218" s="7">
        <v>0</v>
      </c>
      <c r="H218" s="3">
        <v>0</v>
      </c>
      <c r="I218" s="6">
        <v>0</v>
      </c>
      <c r="J218" s="7">
        <v>0</v>
      </c>
      <c r="K218" s="3">
        <v>0</v>
      </c>
      <c r="L218" s="8">
        <v>0</v>
      </c>
    </row>
    <row r="219" spans="1:12" ht="15.75" thickBot="1" x14ac:dyDescent="0.3">
      <c r="A219" s="18" t="s">
        <v>16</v>
      </c>
      <c r="B219" s="19"/>
      <c r="C219" s="20">
        <f>SUM(C207:C218)</f>
        <v>109290.70438625242</v>
      </c>
      <c r="D219" s="37"/>
      <c r="E219" s="21"/>
      <c r="F219" s="20">
        <f>SUM(F207:F218)</f>
        <v>10929.070438625242</v>
      </c>
      <c r="G219" s="37"/>
      <c r="H219" s="21"/>
      <c r="I219" s="20">
        <f>SUM(I207:I218)</f>
        <v>27322.676096563104</v>
      </c>
      <c r="J219" s="37"/>
      <c r="K219" s="21"/>
      <c r="L219" s="20">
        <f>SUM(L207:L218)</f>
        <v>16393.60565793786</v>
      </c>
    </row>
    <row r="222" spans="1:12" x14ac:dyDescent="0.25">
      <c r="C222" s="52">
        <f>+C219+C202+C185+C168+C151+C134+C95+C78+C57+C34+C17</f>
        <v>11517244.47990045</v>
      </c>
      <c r="F222" s="22">
        <f>+F219+F202+F185+F168+F151+F134+F95+F78+F57+F34+F17</f>
        <v>1092133.670877903</v>
      </c>
      <c r="I222" s="22">
        <f>+I219+I202+I185+I168+I151+I134+I95+I78+I57+I34+I17</f>
        <v>2303033.9873006311</v>
      </c>
      <c r="L222" s="22">
        <f>+L219+L202+L185+L168+L151+L134+L95+L78+L57+L34+L17</f>
        <v>1436438.8573478123</v>
      </c>
    </row>
    <row r="223" spans="1:12" x14ac:dyDescent="0.25">
      <c r="L223" s="52">
        <f>+L222+I222+F222+C222</f>
        <v>16348850.995426796</v>
      </c>
    </row>
    <row r="225" spans="12:12" x14ac:dyDescent="0.25">
      <c r="L225" s="22">
        <f>+F222+I222+L222</f>
        <v>4831606.5155263469</v>
      </c>
    </row>
    <row r="226" spans="12:12" x14ac:dyDescent="0.25">
      <c r="L226" s="22">
        <v>4831606.5155263459</v>
      </c>
    </row>
    <row r="227" spans="12:12" x14ac:dyDescent="0.25">
      <c r="L227" s="22">
        <f>+L225-L226</f>
        <v>0</v>
      </c>
    </row>
  </sheetData>
  <autoFilter ref="B4:L219"/>
  <mergeCells count="82">
    <mergeCell ref="D205:L205"/>
    <mergeCell ref="D37:L37"/>
    <mergeCell ref="D60:L60"/>
    <mergeCell ref="D81:L81"/>
    <mergeCell ref="D98:L98"/>
    <mergeCell ref="D137:L137"/>
    <mergeCell ref="D154:L154"/>
    <mergeCell ref="H194:I194"/>
    <mergeCell ref="H197:I197"/>
    <mergeCell ref="H200:I200"/>
    <mergeCell ref="H143:I143"/>
    <mergeCell ref="H112:I112"/>
    <mergeCell ref="H113:I113"/>
    <mergeCell ref="H114:I114"/>
    <mergeCell ref="A3:A4"/>
    <mergeCell ref="B3:C3"/>
    <mergeCell ref="D20:L20"/>
    <mergeCell ref="A37:A38"/>
    <mergeCell ref="B37:C37"/>
    <mergeCell ref="A20:A21"/>
    <mergeCell ref="B20:C20"/>
    <mergeCell ref="D3:L3"/>
    <mergeCell ref="H9:I9"/>
    <mergeCell ref="H15:I15"/>
    <mergeCell ref="K9:L9"/>
    <mergeCell ref="K15:L15"/>
    <mergeCell ref="K26:L26"/>
    <mergeCell ref="K27:L27"/>
    <mergeCell ref="K28:L28"/>
    <mergeCell ref="K29:L29"/>
    <mergeCell ref="A81:A82"/>
    <mergeCell ref="B81:C81"/>
    <mergeCell ref="A60:A61"/>
    <mergeCell ref="B60:C60"/>
    <mergeCell ref="A137:A138"/>
    <mergeCell ref="B137:C137"/>
    <mergeCell ref="A98:A99"/>
    <mergeCell ref="B98:C98"/>
    <mergeCell ref="A171:A172"/>
    <mergeCell ref="B171:C171"/>
    <mergeCell ref="A154:A155"/>
    <mergeCell ref="B154:C154"/>
    <mergeCell ref="B205:C205"/>
    <mergeCell ref="A205:A206"/>
    <mergeCell ref="A188:A189"/>
    <mergeCell ref="B188:C188"/>
    <mergeCell ref="H115:I115"/>
    <mergeCell ref="H88:I88"/>
    <mergeCell ref="H93:I93"/>
    <mergeCell ref="H26:I26"/>
    <mergeCell ref="H27:I27"/>
    <mergeCell ref="H28:I28"/>
    <mergeCell ref="H29:I29"/>
    <mergeCell ref="H32:I32"/>
    <mergeCell ref="K32:L32"/>
    <mergeCell ref="K47:L47"/>
    <mergeCell ref="K68:L68"/>
    <mergeCell ref="K88:L88"/>
    <mergeCell ref="K93:L93"/>
    <mergeCell ref="K112:L112"/>
    <mergeCell ref="K113:L113"/>
    <mergeCell ref="K114:L114"/>
    <mergeCell ref="K115:L115"/>
    <mergeCell ref="K116:L116"/>
    <mergeCell ref="K117:L117"/>
    <mergeCell ref="K118:L118"/>
    <mergeCell ref="K119:L119"/>
    <mergeCell ref="K120:L120"/>
    <mergeCell ref="K121:L121"/>
    <mergeCell ref="K130:L130"/>
    <mergeCell ref="K143:L143"/>
    <mergeCell ref="K144:L144"/>
    <mergeCell ref="K145:L145"/>
    <mergeCell ref="K146:L146"/>
    <mergeCell ref="K200:L200"/>
    <mergeCell ref="K149:L149"/>
    <mergeCell ref="K194:L194"/>
    <mergeCell ref="K195:L195"/>
    <mergeCell ref="K196:L196"/>
    <mergeCell ref="K197:L197"/>
    <mergeCell ref="D171:L171"/>
    <mergeCell ref="D188:L188"/>
  </mergeCells>
  <pageMargins left="0.70866141732283472" right="0.70866141732283472" top="0.78740157480314965" bottom="0.78740157480314965" header="0.31496062992125984" footer="0.31496062992125984"/>
  <pageSetup paperSize="9" fitToHeight="0" orientation="landscape" r:id="rId1"/>
  <headerFooter>
    <oddFooter>&amp;LPříloha 2&amp;C12.5.2020&amp;RModernizace železničního uzlu Ostrava</oddFooter>
  </headerFooter>
  <rowBreaks count="4" manualBreakCount="4">
    <brk id="34" max="11" man="1"/>
    <brk id="78" max="11" man="1"/>
    <brk id="134" max="11" man="1"/>
    <brk id="18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var_BP_v_case</vt:lpstr>
      <vt:lpstr>var_BP_v_case!Oblast_tisku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Tomáš Funk</dc:creator>
  <cp:lastModifiedBy>Ing. Tomáš Funk</cp:lastModifiedBy>
  <cp:lastPrinted>2020-03-13T13:05:59Z</cp:lastPrinted>
  <dcterms:created xsi:type="dcterms:W3CDTF">2020-03-10T06:37:35Z</dcterms:created>
  <dcterms:modified xsi:type="dcterms:W3CDTF">2020-05-12T12:41:23Z</dcterms:modified>
</cp:coreProperties>
</file>